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 tabRatio="500"/>
  </bookViews>
  <sheets>
    <sheet name="11.06.2025" sheetId="1" r:id="rId1"/>
  </sheets>
  <definedNames>
    <definedName name="Print_Area_0" localSheetId="0">'11.06.2025'!$B$2:$B$61</definedName>
    <definedName name="_xlnm.Print_Titles" localSheetId="0">'11.06.2025'!$2:$2</definedName>
    <definedName name="_xlnm.Print_Area" localSheetId="0">'11.06.2025'!$A$1:$E$87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5" i="1" l="1"/>
  <c r="D66" i="1" l="1"/>
  <c r="E86" i="1"/>
  <c r="D41" i="1" l="1"/>
  <c r="D60" i="1" l="1"/>
  <c r="D65" i="1" l="1"/>
  <c r="E68" i="1"/>
  <c r="E75" i="1" l="1"/>
  <c r="E78" i="1" l="1"/>
  <c r="E79" i="1"/>
  <c r="E80" i="1"/>
  <c r="E81" i="1"/>
  <c r="E82" i="1"/>
  <c r="E83" i="1"/>
  <c r="E32" i="1" l="1"/>
  <c r="D31" i="1"/>
  <c r="C31" i="1"/>
  <c r="E36" i="1" l="1"/>
  <c r="E35" i="1"/>
  <c r="E34" i="1"/>
  <c r="E33" i="1"/>
  <c r="E87" i="1" l="1"/>
  <c r="E51" i="1"/>
  <c r="E44" i="1"/>
  <c r="E40" i="1"/>
  <c r="E38" i="1" l="1"/>
  <c r="E27" i="1"/>
  <c r="E28" i="1"/>
  <c r="D26" i="1"/>
  <c r="C26" i="1"/>
  <c r="E8" i="1"/>
  <c r="E26" i="1" l="1"/>
  <c r="D71" i="1"/>
  <c r="D37" i="1" l="1"/>
  <c r="D21" i="1" l="1"/>
  <c r="C21" i="1"/>
  <c r="E24" i="1"/>
  <c r="D15" i="1"/>
  <c r="C15" i="1"/>
  <c r="E17" i="1"/>
  <c r="E16" i="1"/>
  <c r="C5" i="1"/>
  <c r="E21" i="1" l="1"/>
  <c r="E15" i="1"/>
  <c r="E85" i="1"/>
  <c r="E84" i="1"/>
  <c r="E77" i="1"/>
  <c r="E76" i="1"/>
  <c r="E74" i="1"/>
  <c r="E73" i="1"/>
  <c r="E72" i="1"/>
  <c r="E71" i="1"/>
  <c r="E70" i="1"/>
  <c r="E6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3" i="1"/>
  <c r="E42" i="1"/>
  <c r="E41" i="1"/>
  <c r="E39" i="1"/>
  <c r="E31" i="1"/>
  <c r="E30" i="1"/>
  <c r="E29" i="1"/>
  <c r="E25" i="1"/>
  <c r="E23" i="1"/>
  <c r="E22" i="1"/>
  <c r="E20" i="1"/>
  <c r="E19" i="1"/>
  <c r="E18" i="1"/>
  <c r="E14" i="1"/>
  <c r="E13" i="1"/>
  <c r="E12" i="1"/>
  <c r="E11" i="1"/>
  <c r="E10" i="1"/>
  <c r="E9" i="1"/>
  <c r="D5" i="1"/>
  <c r="D4" i="1" s="1"/>
  <c r="C4" i="1"/>
  <c r="E7" i="1"/>
  <c r="E6" i="1"/>
  <c r="E37" i="1" l="1"/>
  <c r="E5" i="1"/>
  <c r="D3" i="1"/>
  <c r="E4" i="1" l="1"/>
  <c r="C3" i="1"/>
  <c r="E3" i="1" l="1"/>
</calcChain>
</file>

<file path=xl/sharedStrings.xml><?xml version="1.0" encoding="utf-8"?>
<sst xmlns="http://schemas.openxmlformats.org/spreadsheetml/2006/main" count="93" uniqueCount="91">
  <si>
    <t>Наименование статей</t>
  </si>
  <si>
    <t>Итого по софинансируемым мероприятиям</t>
  </si>
  <si>
    <t>Грантовая поддержка КФХ «Агростартап»</t>
  </si>
  <si>
    <t>Субсидии на развитие сельского туризма</t>
  </si>
  <si>
    <t>Субсидии на возмещение производителям зерновых культур части затрат на производство и реализацию зерновых культур</t>
  </si>
  <si>
    <t>Итого по региональным мероприятиям</t>
  </si>
  <si>
    <t>Субсидии на финансовое обеспечение части затрат, связанных с приобретением минеральных удобрений</t>
  </si>
  <si>
    <t>Субсидии на возмещение части затрат, связанных с закладкой многолетних плодовых и ягодных кустарниковых насаждений</t>
  </si>
  <si>
    <t>Субсидии сельскохозяйственным товаропроизводителям на развитие производства органической продукции</t>
  </si>
  <si>
    <t>Мероприятия по капитальному ремонту ГТС (Строй контроль)</t>
  </si>
  <si>
    <t>Субсидии на финансовое обеспечение части затрат, связанных со строительством и реконструкцией, оросительных и осушительных систем, а также отдельно расположенных гидротехнических сооружений</t>
  </si>
  <si>
    <t>Мероприятия по созданию противоэрозионных и полезащитных лесных насаждений и восстановлению погибших полезащитных лесных насаждений в Республике Татарстан</t>
  </si>
  <si>
    <t>Субсидии на финансовое обеспечение части затрат, связанных с созданием противоэрозионных, полезащитных и овражно-балочных лесных насаждений в Республике Татарстан</t>
  </si>
  <si>
    <t>Субсидии сельскохозяйственным товаропроизводителям на финансовое обеспечение части затрат, связанных с приобретением мелиоративной техники</t>
  </si>
  <si>
    <t>Субсидии звероводческим хозяйствам на возмещение части затрат по содержанию клеточных пушных зверей</t>
  </si>
  <si>
    <t>Субсидии звероводческим хозяйствам на возмещение части затрат по мероприятиям, направленным на развитие клеточного пушного звероводства</t>
  </si>
  <si>
    <t>Субсидии, связанные с выращиванием и реализацией товарной рыбы и товарной икры осетровых видов рыб</t>
  </si>
  <si>
    <t>Субсидии сельскохозяйственным товаропроизводителям, осуществляющим разведение и (или) содержание молочных коз, на возмещение части затрат на приобретение кормов</t>
  </si>
  <si>
    <t>Субсидии гражданам, ведущим личное подсобное хозяйство, на возмещение части затрат по строительству мини-ферм молочного направления</t>
  </si>
  <si>
    <t xml:space="preserve">Субсидии гражданам, ведущим личное подсобное хозяйство, на возмещение части затрат на приобретение товарного и племенного поголовья нетелей и первотелок </t>
  </si>
  <si>
    <t>Субсидии гражданам, ведущим личное подсобное хозяйство, на возмещение части затрат на приобретение молодняка птицы (индеек, гусей, уток, цыплят-бройлеров)</t>
  </si>
  <si>
    <t>Субсидии гражданам, ведущим личное подсобное хозяйство, на возмещение части затрат на  содержание кобыл старше трех лет</t>
  </si>
  <si>
    <t>Субсидии гражданам, ведущим личное подсобное хозяйство, на возмещение части затрат на содержание дойных коров, козоматок и козочек старше одного года</t>
  </si>
  <si>
    <t>Субсидии сельскохозяйственным потребительским кооперативам на возмещение части затрат, связанных со строительством ферм по содержанию крупного рогатого скота молочного направления на территории мини-молочных парков</t>
  </si>
  <si>
    <t>Гранты на развитие материально-технической базы начинающих сельскохозяйственных потребительских кооперативов</t>
  </si>
  <si>
    <t>Субсидии на возмещение части затрат на техническую и технологическую модернизацию сельскохозяйственного производства</t>
  </si>
  <si>
    <t>Субсидии на возмещение части затрат на приобретение вагонов-хоперов</t>
  </si>
  <si>
    <t>Субсидии хлебопекарным предприятиям на модернизацию производственных мощностей</t>
  </si>
  <si>
    <t>Субсидии на возмещение части затрат сельскохозяйственных заготовительно-потребительских кооперативов, заготовительных организаций и предприятий потребительской кооперации по закупке мяса, шерсти и кожевенного сырья в личных подсобных хозяйствах населения</t>
  </si>
  <si>
    <t>Субсидии организациям потребительской кооперации на финансовое обеспечение части затрат, связанных с приобретением специального автотранспорта для осуществления выездной торговли</t>
  </si>
  <si>
    <t>Мероприятия по государственной поддержке кадрового обеспечения агропромышленного комплекса Республики Татарстан</t>
  </si>
  <si>
    <t>Предоставление грантов на государственную поддержку научных исследований и разработок в области агропромышленного комплекса</t>
  </si>
  <si>
    <t>Субсидии сельскохозяйственным товаропроизводителям, организациям агропромышленного комплекса независимо от организационно-правовых форм, крестьянским (фермерским) хозяйствам на возмещение части затрат, связанных с уплатой налога на имущество организаций</t>
  </si>
  <si>
    <t>Субсидии организациям и индивидуальным предпринимателям на возмещение части затрат, связанных с производством и реализацией социальных хлебов</t>
  </si>
  <si>
    <t>Субсидии по приобретению зерна, используемого для производства  пивоваренного солода</t>
  </si>
  <si>
    <t>Бюджет РФ</t>
  </si>
  <si>
    <t>Бюджет РТ</t>
  </si>
  <si>
    <t>итого</t>
  </si>
  <si>
    <t>№ п/п</t>
  </si>
  <si>
    <t>ВСЕГО по мероприятиям АПК</t>
  </si>
  <si>
    <t>Субсидии на развитие элитного семеноводства</t>
  </si>
  <si>
    <t>Субсидии на поддержку производства льна и конопли</t>
  </si>
  <si>
    <t>Субсидии на поддержку племенного животноводства</t>
  </si>
  <si>
    <t>Субсидии на стимулирование производство молока</t>
  </si>
  <si>
    <t>Гранты на развитие семейных ферм</t>
  </si>
  <si>
    <t>Субсидии на развитие СпоК (НЦП СпоК)</t>
  </si>
  <si>
    <t>Субсидии  на возмещение  части  затрат  на  уплату  процентов  по  инвестиционным кредитам (займам)  в агропромышленном комплексе</t>
  </si>
  <si>
    <t>На проведение мероприятий в области известкования кислых почв на пашне</t>
  </si>
  <si>
    <t>На проведение культуртехнических мероприятий</t>
  </si>
  <si>
    <t>На  проведение агролесомелиоративных мероприятий</t>
  </si>
  <si>
    <t>На  проведение гидромелиоративных мероприятий</t>
  </si>
  <si>
    <t>Субсидии на возмещение части прямых понесенных затрат на создание и (или) модернизацию объектов агропромышленного комплекса (капексы)</t>
  </si>
  <si>
    <t>Мероприятия по уничтожению карантинных и особо опасных сорняков (борщевик)</t>
  </si>
  <si>
    <t>Строительство и реконструкция, оросительных и осушительных систем, а также отдельно расположенных гидротехнических сооружений</t>
  </si>
  <si>
    <t>Выплата премий главам крестьянских (фермерских) хозяйств - победителям республиканского конкурса "Семейная фермерская династия Республики Татарстан</t>
  </si>
  <si>
    <t xml:space="preserve">Возраграждение 100 победителям в конкурсах "Лучшие: ЛПХ, КФХ, СПоК, СП" </t>
  </si>
  <si>
    <t>Субсидии сельскохозяйственным товаропроизводителям и предприятиям потребительской кооперации на возмещение части затрат, связанных с проектированием и государственной экспертизой проектно-сметной документации на строительство (реконструкцию) овощехранилищ, плодохранилищ, картофелехранилищ</t>
  </si>
  <si>
    <t>Отдельные мероприятия в области развития сельского хозяйства и регулирования рынков сельскохозяйственной продукции, сырья и продовольствия</t>
  </si>
  <si>
    <t>Субсидии садоводческим и огородническим товариществам на ремонт объектов внешней инженерной инфраструктуры на их территории (вода, ТКО)</t>
  </si>
  <si>
    <t xml:space="preserve"> </t>
  </si>
  <si>
    <t>Информация об объемах средств, предусмотренных на господдержку АПК РТ на 2025 год, тыс.руб.</t>
  </si>
  <si>
    <t>Субсидии на обеспечение деятельности и достижение показателей                                                                                                                                                 эффективности центра компетенции в сфере                                                                                                                                   сельскохозяйственной кооперации и поддержки фермеров</t>
  </si>
  <si>
    <r>
      <t>Субсидии сельскохозяйственным товаропроизводителям на возмещение части затрат, связанных с проектированием и государственной экспертизой проектно-сметной документации на строительство молочных комплексов</t>
    </r>
    <r>
      <rPr>
        <sz val="16"/>
        <color rgb="FFC9211E"/>
        <rFont val="Times New Roman"/>
        <family val="1"/>
        <charset val="204"/>
      </rPr>
      <t xml:space="preserve"> </t>
    </r>
  </si>
  <si>
    <t>Субсидии на возмещение части затрат на уплату страховых премий                                                                                                                                                  по договорам сельскохозяйственного страхования в области растениеводства</t>
  </si>
  <si>
    <t>Субсидии на возмещение части затрат на уплату страховых премий                                                                                                                                                                        по договорам сельскохозяйственного страхования в области животноводства</t>
  </si>
  <si>
    <t xml:space="preserve">Субсидии на поддержку содержания маточного товарного поголовья                                                                                                                                    крупного рогатого скота специализированных мясных пород,                                                                                                                                          за исключением племенных животных </t>
  </si>
  <si>
    <t>Гранты на развитие материально-технической базы                                                                                                           сельскохозяйственных потребительских кооперативов</t>
  </si>
  <si>
    <t>Субсидии СХО</t>
  </si>
  <si>
    <t>Субсидии ЛПХ</t>
  </si>
  <si>
    <t>Субсидии сельскохозяйственным товаропроизводителям на возмещение части затрат по мероприятиям, направленным на развитие растениеводства</t>
  </si>
  <si>
    <t>Субсидии сельскохозяйственным товаропроизводителям на возмещение части затрат по мероприятиям, направленным на развитие семеноводства в Республике Татарстан</t>
  </si>
  <si>
    <t>Субсидии сельскохозяйственным товаропроизводителям на возмещение части затрат, связанных с проведением мелиоративных работ</t>
  </si>
  <si>
    <t>Субсидии на создание системы поддержки фермеров и развития сельской кооперации</t>
  </si>
  <si>
    <t>Субсидии на проведение мелиоративных мероприятий</t>
  </si>
  <si>
    <t>Субсидии на поддержку приоритетных направлений агропромышленного комплекса и развитие малых форм хозяйствования (ЕДИНАЯ СУБСИДИЯ)</t>
  </si>
  <si>
    <t>Субсидии на стимулирование увеличения производства картофеля и овощей</t>
  </si>
  <si>
    <t>Федеральный проект (нац.проект) "Кадры в АПК"</t>
  </si>
  <si>
    <t>Субсидии связанные с выполнением работ по строительству силосно-сенажных траншей</t>
  </si>
  <si>
    <t>Субсидии связанные с выполнением работ по строительству (реконструкции) овощехранилищ, плодохранилищ и картофелехранилищ</t>
  </si>
  <si>
    <t>Субсидии на строительство, реконструкция, капитальный ремонт объектов зернотоковых хозяйств</t>
  </si>
  <si>
    <t>Субсидии на строительство кормовых центров</t>
  </si>
  <si>
    <t>Субсидии на капитальный ремонт коровников мощностью 200 голов и более, строительство доильно-молочных блоков</t>
  </si>
  <si>
    <t>Субсидии на строительство коровников от 140 до 390 голов, жив комплексов от 400 до 999 голов, и овцеводческих ферм от 500 до 5000 голов</t>
  </si>
  <si>
    <t>Субсидии на возмещение затрат на горюче-смазочные материалы сельскохозяйственным товаропроизводителям, потребительским обществам, организациям агропромышленного комплекса, индивидуальным предпринимателям и гражданам, ведущим личное подсобное хозяйство, принявшим участие в сельскохозяйственных ярмарках</t>
  </si>
  <si>
    <t>Субсидии на приобретение технологического оборудования для кормовых центров</t>
  </si>
  <si>
    <t>Субсидии на модернизацию объектов в целях                                                                                                    привлечения квалифицированных рабочих и специалистов                                                                                        среднего звена на предприятия АПК</t>
  </si>
  <si>
    <t>Субсидии на обучение граждан для сельхозпредприятий,                                                                                                      осуществляющих переработку с/х продукции</t>
  </si>
  <si>
    <t>Субсидии на строительство (приобретение) жилья,                                                                                                                               предоставляемого научным сотрудникам ВУЗов, по договору найма</t>
  </si>
  <si>
    <t>Субсидии связанные с привлечением стулентов на прохождение                                                                                                       практики и осуществление трудовой деятельности в сельхозпредприятиях</t>
  </si>
  <si>
    <t>Субсидии, связанные с привлечение специалистов                                                                                                                              в реализацию ключевых проектов в сфере АПК                                                                                                                             за счет предоставления выплат стимулирующего характера</t>
  </si>
  <si>
    <t>Субсидии на возмещение затрат, связанных с участием Республики Татарстан в выставочных и иных мероприятиях в сфере АПК, а также организацией, проведением и участием в проведении выставочных и иных мероприятий в сфере АПК на территории Республики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</si>
</sst>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\-??\ _₽_-;_-@_-"/>
    <numFmt numFmtId="165" formatCode="#,##0.0"/>
  </numFmts>
  <fonts count="15">
    <font>
      <sz val="12"/>
      <name val="PT Astra Sans"/>
      <family val="2"/>
      <charset val="1"/>
    </font>
    <font>
      <sz val="11"/>
      <color rgb="FF000000"/>
      <name val="Calibri"/>
      <family val="2"/>
      <charset val="1"/>
    </font>
    <font>
      <b/>
      <sz val="18"/>
      <color theme="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C9211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B4C7D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theme="0" tint="-0.14999847407452621"/>
        <bgColor rgb="FF99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top" wrapText="1"/>
    </xf>
    <xf numFmtId="164" fontId="1" fillId="0" borderId="0" applyBorder="0" applyProtection="0"/>
  </cellStyleXfs>
  <cellXfs count="53">
    <xf numFmtId="0" fontId="0" fillId="0" borderId="0" xfId="0">
      <alignment vertical="top" wrapText="1"/>
    </xf>
    <xf numFmtId="0" fontId="3" fillId="2" borderId="0" xfId="0" applyFont="1" applyFill="1">
      <alignment vertical="top" wrapText="1"/>
    </xf>
    <xf numFmtId="0" fontId="4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top" wrapText="1"/>
    </xf>
    <xf numFmtId="0" fontId="5" fillId="4" borderId="0" xfId="0" applyFont="1" applyFill="1" applyAlignment="1">
      <alignment wrapText="1"/>
    </xf>
    <xf numFmtId="0" fontId="7" fillId="4" borderId="0" xfId="0" applyFont="1" applyFill="1">
      <alignment vertical="top" wrapText="1"/>
    </xf>
    <xf numFmtId="0" fontId="7" fillId="2" borderId="0" xfId="0" applyFont="1" applyFill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wrapText="1"/>
    </xf>
    <xf numFmtId="0" fontId="9" fillId="2" borderId="0" xfId="0" applyFont="1" applyFill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165" fontId="5" fillId="11" borderId="1" xfId="0" applyNumberFormat="1" applyFont="1" applyFill="1" applyBorder="1" applyAlignment="1">
      <alignment horizontal="right" vertical="center" wrapText="1"/>
    </xf>
    <xf numFmtId="0" fontId="5" fillId="6" borderId="0" xfId="0" applyFont="1" applyFill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65" fontId="5" fillId="7" borderId="1" xfId="0" applyNumberFormat="1" applyFont="1" applyFill="1" applyBorder="1" applyAlignment="1">
      <alignment horizontal="right" vertical="center" wrapText="1"/>
    </xf>
    <xf numFmtId="0" fontId="5" fillId="7" borderId="0" xfId="0" applyFont="1" applyFill="1" applyAlignment="1">
      <alignment wrapText="1"/>
    </xf>
    <xf numFmtId="0" fontId="7" fillId="7" borderId="0" xfId="0" applyFont="1" applyFill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0" fontId="10" fillId="7" borderId="0" xfId="0" applyFont="1" applyFill="1" applyAlignment="1">
      <alignment wrapText="1"/>
    </xf>
    <xf numFmtId="0" fontId="11" fillId="2" borderId="1" xfId="0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horizontal="left" vertical="center" wrapText="1"/>
    </xf>
    <xf numFmtId="0" fontId="9" fillId="7" borderId="0" xfId="0" applyFont="1" applyFill="1">
      <alignment vertical="top" wrapText="1"/>
    </xf>
    <xf numFmtId="49" fontId="11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165" fontId="10" fillId="9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165" fontId="10" fillId="2" borderId="0" xfId="0" applyNumberFormat="1" applyFont="1" applyFill="1" applyAlignment="1">
      <alignment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right" vertical="center" wrapText="1"/>
    </xf>
    <xf numFmtId="4" fontId="13" fillId="7" borderId="1" xfId="0" applyNumberFormat="1" applyFont="1" applyFill="1" applyBorder="1" applyAlignment="1">
      <alignment horizontal="right" vertical="center" wrapText="1"/>
    </xf>
    <xf numFmtId="49" fontId="11" fillId="7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BF819E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F769"/>
  <sheetViews>
    <sheetView tabSelected="1" view="pageBreakPreview" topLeftCell="A19" zoomScale="60" zoomScaleNormal="70" workbookViewId="0">
      <selection activeCell="D76" sqref="D76"/>
    </sheetView>
  </sheetViews>
  <sheetFormatPr defaultColWidth="8.21875" defaultRowHeight="18.75"/>
  <cols>
    <col min="1" max="1" width="8.21875" style="1"/>
    <col min="2" max="2" width="113.109375" style="2" customWidth="1"/>
    <col min="3" max="3" width="24.6640625" style="4" customWidth="1"/>
    <col min="4" max="4" width="23.5546875" style="4" customWidth="1"/>
    <col min="5" max="5" width="26" style="4" customWidth="1"/>
    <col min="6" max="6" width="10.109375" style="2" bestFit="1" customWidth="1"/>
    <col min="7" max="959" width="8.21875" style="2"/>
    <col min="960" max="979" width="8.21875" style="1"/>
    <col min="980" max="994" width="10.6640625" style="1" customWidth="1"/>
    <col min="995" max="16384" width="8.21875" style="1"/>
  </cols>
  <sheetData>
    <row r="1" spans="1:994" ht="55.5" customHeight="1">
      <c r="A1" s="5"/>
      <c r="B1" s="52" t="s">
        <v>60</v>
      </c>
      <c r="C1" s="52"/>
      <c r="D1" s="52"/>
      <c r="E1" s="52"/>
    </row>
    <row r="2" spans="1:994" s="6" customFormat="1" ht="36.75" customHeight="1">
      <c r="A2" s="45" t="s">
        <v>38</v>
      </c>
      <c r="B2" s="44" t="s">
        <v>0</v>
      </c>
      <c r="C2" s="9" t="s">
        <v>35</v>
      </c>
      <c r="D2" s="9" t="s">
        <v>36</v>
      </c>
      <c r="E2" s="9" t="s">
        <v>37</v>
      </c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8"/>
      <c r="ALE2" s="8"/>
      <c r="ALF2" s="8"/>
    </row>
    <row r="3" spans="1:994" s="13" customFormat="1" ht="57.75" customHeight="1">
      <c r="A3" s="10"/>
      <c r="B3" s="11" t="s">
        <v>39</v>
      </c>
      <c r="C3" s="12">
        <f>C4+C37</f>
        <v>3658986</v>
      </c>
      <c r="D3" s="12">
        <f>D4+D37</f>
        <v>11397108.822039999</v>
      </c>
      <c r="E3" s="12">
        <f>E4+E37</f>
        <v>15056094.822039999</v>
      </c>
      <c r="AJX3" s="14"/>
      <c r="AJY3" s="14"/>
      <c r="AJZ3" s="14"/>
      <c r="AKA3" s="14"/>
      <c r="AKB3" s="14"/>
      <c r="AKC3" s="14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</row>
    <row r="4" spans="1:994" s="18" customFormat="1" ht="51.75" customHeight="1">
      <c r="A4" s="15"/>
      <c r="B4" s="16" t="s">
        <v>1</v>
      </c>
      <c r="C4" s="17">
        <f>C5+C15+C19+C20+C21+C26+C29+C30+C31</f>
        <v>3658986</v>
      </c>
      <c r="D4" s="17">
        <f>D5+D15+D19+D20+D21+D26+D29+D30+D31</f>
        <v>2368308.7087400001</v>
      </c>
      <c r="E4" s="17">
        <f>E5+E15+E19+E20+E21+E26+E29+E30+E31</f>
        <v>6027294.7087399997</v>
      </c>
      <c r="AJX4" s="14"/>
      <c r="AJY4" s="14"/>
      <c r="AJZ4" s="14"/>
      <c r="AKA4" s="14"/>
      <c r="AKB4" s="14"/>
      <c r="AKC4" s="14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</row>
    <row r="5" spans="1:994" s="22" customFormat="1" ht="47.25" customHeight="1">
      <c r="A5" s="19"/>
      <c r="B5" s="20" t="s">
        <v>74</v>
      </c>
      <c r="C5" s="21">
        <f>C6+C7+C8+C9+C10+C11+C12+C13+C14</f>
        <v>1479766.8</v>
      </c>
      <c r="D5" s="21">
        <f>D6+D7+D8+D9+D10+D11+D12+D13+D14</f>
        <v>1071555.2</v>
      </c>
      <c r="E5" s="21">
        <f>E6+E7+E8+E9+E10+E11+E12+E13+E14</f>
        <v>2551322</v>
      </c>
      <c r="AJX5" s="23"/>
      <c r="AJY5" s="23"/>
      <c r="AJZ5" s="23"/>
      <c r="AKA5" s="23"/>
      <c r="AKB5" s="23"/>
      <c r="AKC5" s="23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</row>
    <row r="6" spans="1:994" s="26" customFormat="1" ht="26.25" customHeight="1">
      <c r="A6" s="24">
        <v>1</v>
      </c>
      <c r="B6" s="30" t="s">
        <v>41</v>
      </c>
      <c r="C6" s="31">
        <v>10978.7</v>
      </c>
      <c r="D6" s="31">
        <v>7950.1</v>
      </c>
      <c r="E6" s="31">
        <f>C6+D6</f>
        <v>18928.800000000003</v>
      </c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</row>
    <row r="7" spans="1:994" s="26" customFormat="1" ht="31.5" customHeight="1">
      <c r="A7" s="24">
        <v>2</v>
      </c>
      <c r="B7" s="30" t="s">
        <v>40</v>
      </c>
      <c r="C7" s="31">
        <v>181782</v>
      </c>
      <c r="D7" s="31">
        <v>131635.20000000001</v>
      </c>
      <c r="E7" s="31">
        <f>C7+D7</f>
        <v>313417.2</v>
      </c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</row>
    <row r="8" spans="1:994" s="29" customFormat="1" ht="29.25" customHeight="1">
      <c r="A8" s="27">
        <v>3</v>
      </c>
      <c r="B8" s="47" t="s">
        <v>42</v>
      </c>
      <c r="C8" s="46">
        <v>274689</v>
      </c>
      <c r="D8" s="46">
        <v>198912.7</v>
      </c>
      <c r="E8" s="31">
        <f>C8+D8</f>
        <v>473601.7</v>
      </c>
      <c r="AJX8" s="23"/>
      <c r="AJY8" s="23"/>
      <c r="AJZ8" s="23"/>
      <c r="AKA8" s="23"/>
      <c r="AKB8" s="23"/>
      <c r="AKC8" s="23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</row>
    <row r="9" spans="1:994" s="26" customFormat="1" ht="30" customHeight="1">
      <c r="A9" s="24">
        <v>4</v>
      </c>
      <c r="B9" s="30" t="s">
        <v>43</v>
      </c>
      <c r="C9" s="31">
        <v>787418.8</v>
      </c>
      <c r="D9" s="31">
        <v>570199.80000000005</v>
      </c>
      <c r="E9" s="31">
        <f t="shared" ref="E9:E14" si="0">C9+D9</f>
        <v>1357618.6</v>
      </c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</row>
    <row r="10" spans="1:994" s="26" customFormat="1" ht="64.5" customHeight="1">
      <c r="A10" s="24">
        <v>5</v>
      </c>
      <c r="B10" s="30" t="s">
        <v>65</v>
      </c>
      <c r="C10" s="31">
        <v>3516.6</v>
      </c>
      <c r="D10" s="31">
        <v>2546.5</v>
      </c>
      <c r="E10" s="31">
        <f t="shared" si="0"/>
        <v>6063.1</v>
      </c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</row>
    <row r="11" spans="1:994" s="26" customFormat="1" ht="31.5" customHeight="1">
      <c r="A11" s="27">
        <v>6</v>
      </c>
      <c r="B11" s="30" t="s">
        <v>44</v>
      </c>
      <c r="C11" s="31">
        <v>60000</v>
      </c>
      <c r="D11" s="31">
        <v>43448.3</v>
      </c>
      <c r="E11" s="31">
        <f t="shared" si="0"/>
        <v>103448.3</v>
      </c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</row>
    <row r="12" spans="1:994" s="26" customFormat="1" ht="50.25" customHeight="1">
      <c r="A12" s="24">
        <v>7</v>
      </c>
      <c r="B12" s="30" t="s">
        <v>66</v>
      </c>
      <c r="C12" s="31">
        <v>24628.2</v>
      </c>
      <c r="D12" s="31">
        <v>17834.2</v>
      </c>
      <c r="E12" s="31">
        <f t="shared" si="0"/>
        <v>42462.400000000001</v>
      </c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</row>
    <row r="13" spans="1:994" s="26" customFormat="1" ht="45" customHeight="1">
      <c r="A13" s="24">
        <v>8</v>
      </c>
      <c r="B13" s="30" t="s">
        <v>63</v>
      </c>
      <c r="C13" s="31">
        <v>122941</v>
      </c>
      <c r="D13" s="31">
        <v>89026.2</v>
      </c>
      <c r="E13" s="31">
        <f t="shared" si="0"/>
        <v>211967.2</v>
      </c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</row>
    <row r="14" spans="1:994" s="26" customFormat="1" ht="49.5" customHeight="1">
      <c r="A14" s="27">
        <v>9</v>
      </c>
      <c r="B14" s="30" t="s">
        <v>64</v>
      </c>
      <c r="C14" s="31">
        <v>13812.5</v>
      </c>
      <c r="D14" s="31">
        <v>10002.200000000001</v>
      </c>
      <c r="E14" s="31">
        <f t="shared" si="0"/>
        <v>23814.7</v>
      </c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</row>
    <row r="15" spans="1:994" s="22" customFormat="1" ht="33.75" customHeight="1">
      <c r="A15" s="19"/>
      <c r="B15" s="32" t="s">
        <v>72</v>
      </c>
      <c r="C15" s="21">
        <f>C16+C17+C18</f>
        <v>261999</v>
      </c>
      <c r="D15" s="21">
        <f>D16+D17+D18</f>
        <v>189723.41378999999</v>
      </c>
      <c r="E15" s="21">
        <f t="shared" ref="E15:E28" si="1">C15+D15</f>
        <v>451722.41379000002</v>
      </c>
      <c r="AJX15" s="33"/>
      <c r="AJY15" s="33"/>
      <c r="AJZ15" s="33"/>
      <c r="AKA15" s="33"/>
      <c r="AKB15" s="33"/>
      <c r="AKC15" s="33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</row>
    <row r="16" spans="1:994" s="22" customFormat="1" ht="33.75" customHeight="1">
      <c r="A16" s="27">
        <v>10</v>
      </c>
      <c r="B16" s="34" t="s">
        <v>2</v>
      </c>
      <c r="C16" s="31">
        <v>128531.433</v>
      </c>
      <c r="D16" s="31">
        <v>93074.485960000005</v>
      </c>
      <c r="E16" s="31">
        <f t="shared" si="1"/>
        <v>221605.91896000001</v>
      </c>
      <c r="AJX16" s="33"/>
      <c r="AJY16" s="33"/>
      <c r="AJZ16" s="33"/>
      <c r="AKA16" s="33"/>
      <c r="AKB16" s="33"/>
      <c r="AKC16" s="33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</row>
    <row r="17" spans="1:994" s="22" customFormat="1" ht="26.25" customHeight="1">
      <c r="A17" s="27">
        <v>11</v>
      </c>
      <c r="B17" s="34" t="s">
        <v>45</v>
      </c>
      <c r="C17" s="31">
        <v>129467.567</v>
      </c>
      <c r="D17" s="31">
        <v>93752.376109999997</v>
      </c>
      <c r="E17" s="31">
        <f t="shared" si="1"/>
        <v>223219.94310999999</v>
      </c>
      <c r="AJX17" s="33"/>
      <c r="AJY17" s="33"/>
      <c r="AJZ17" s="33"/>
      <c r="AKA17" s="33"/>
      <c r="AKB17" s="33"/>
      <c r="AKC17" s="33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</row>
    <row r="18" spans="1:994" s="26" customFormat="1" ht="65.25" customHeight="1">
      <c r="A18" s="24">
        <v>12</v>
      </c>
      <c r="B18" s="35" t="s">
        <v>61</v>
      </c>
      <c r="C18" s="31">
        <v>4000</v>
      </c>
      <c r="D18" s="31">
        <v>2896.5517199999999</v>
      </c>
      <c r="E18" s="31">
        <f t="shared" si="1"/>
        <v>6896.5517199999995</v>
      </c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</row>
    <row r="19" spans="1:994" s="26" customFormat="1" ht="38.25" customHeight="1">
      <c r="A19" s="24">
        <v>13</v>
      </c>
      <c r="B19" s="49" t="s">
        <v>3</v>
      </c>
      <c r="C19" s="50">
        <v>24360</v>
      </c>
      <c r="D19" s="50">
        <v>17640</v>
      </c>
      <c r="E19" s="50">
        <f t="shared" si="1"/>
        <v>42000</v>
      </c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</row>
    <row r="20" spans="1:994" s="26" customFormat="1" ht="45" customHeight="1">
      <c r="A20" s="24">
        <v>14</v>
      </c>
      <c r="B20" s="49" t="s">
        <v>46</v>
      </c>
      <c r="C20" s="50">
        <v>232755.1</v>
      </c>
      <c r="D20" s="50">
        <v>168546.8</v>
      </c>
      <c r="E20" s="50">
        <f t="shared" si="1"/>
        <v>401301.9</v>
      </c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</row>
    <row r="21" spans="1:994" s="22" customFormat="1" ht="31.5" customHeight="1">
      <c r="A21" s="19"/>
      <c r="B21" s="37" t="s">
        <v>73</v>
      </c>
      <c r="C21" s="21">
        <f>C22+C23+C24+C25</f>
        <v>750704.39999999991</v>
      </c>
      <c r="D21" s="21">
        <f>D22+D23+D24+D25</f>
        <v>543613.5</v>
      </c>
      <c r="E21" s="21">
        <f t="shared" si="1"/>
        <v>1294317.8999999999</v>
      </c>
      <c r="AJX21" s="33"/>
      <c r="AJY21" s="33"/>
      <c r="AJZ21" s="33"/>
      <c r="AKA21" s="33"/>
      <c r="AKB21" s="33"/>
      <c r="AKC21" s="33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</row>
    <row r="22" spans="1:994" s="26" customFormat="1" ht="33" customHeight="1">
      <c r="A22" s="24">
        <v>15</v>
      </c>
      <c r="B22" s="34" t="s">
        <v>48</v>
      </c>
      <c r="C22" s="31">
        <v>8130.6</v>
      </c>
      <c r="D22" s="31">
        <v>5887.7</v>
      </c>
      <c r="E22" s="31">
        <f t="shared" si="1"/>
        <v>14018.3</v>
      </c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</row>
    <row r="23" spans="1:994" s="26" customFormat="1" ht="24" customHeight="1">
      <c r="A23" s="24">
        <v>16</v>
      </c>
      <c r="B23" s="34" t="s">
        <v>49</v>
      </c>
      <c r="C23" s="31">
        <v>6116</v>
      </c>
      <c r="D23" s="31">
        <v>4428.8</v>
      </c>
      <c r="E23" s="31">
        <f t="shared" si="1"/>
        <v>10544.8</v>
      </c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</row>
    <row r="24" spans="1:994" s="26" customFormat="1" ht="23.25" customHeight="1">
      <c r="A24" s="24">
        <v>17</v>
      </c>
      <c r="B24" s="34" t="s">
        <v>50</v>
      </c>
      <c r="C24" s="31">
        <v>575281</v>
      </c>
      <c r="D24" s="31">
        <v>416582.8</v>
      </c>
      <c r="E24" s="31">
        <f t="shared" si="1"/>
        <v>991863.8</v>
      </c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</row>
    <row r="25" spans="1:994" s="26" customFormat="1" ht="33" customHeight="1">
      <c r="A25" s="24">
        <v>18</v>
      </c>
      <c r="B25" s="34" t="s">
        <v>47</v>
      </c>
      <c r="C25" s="31">
        <v>161176.79999999999</v>
      </c>
      <c r="D25" s="31">
        <v>116714.2</v>
      </c>
      <c r="E25" s="31">
        <f t="shared" si="1"/>
        <v>277891</v>
      </c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</row>
    <row r="26" spans="1:994" s="22" customFormat="1" ht="39" customHeight="1">
      <c r="A26" s="19"/>
      <c r="B26" s="37" t="s">
        <v>75</v>
      </c>
      <c r="C26" s="21">
        <f>C27+C28</f>
        <v>46079.5</v>
      </c>
      <c r="D26" s="21">
        <f>D27+D28</f>
        <v>33367.9</v>
      </c>
      <c r="E26" s="21">
        <f t="shared" si="1"/>
        <v>79447.399999999994</v>
      </c>
      <c r="AJX26" s="33"/>
      <c r="AJY26" s="33"/>
      <c r="AJZ26" s="33"/>
      <c r="AKA26" s="33"/>
      <c r="AKB26" s="33"/>
      <c r="AKC26" s="33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</row>
    <row r="27" spans="1:994" s="22" customFormat="1" ht="39" customHeight="1">
      <c r="A27" s="27">
        <v>19</v>
      </c>
      <c r="B27" s="48" t="s">
        <v>67</v>
      </c>
      <c r="C27" s="46">
        <v>44402.6</v>
      </c>
      <c r="D27" s="46">
        <v>32153.599999999999</v>
      </c>
      <c r="E27" s="46">
        <f t="shared" si="1"/>
        <v>76556.2</v>
      </c>
      <c r="AJX27" s="33"/>
      <c r="AJY27" s="33"/>
      <c r="AJZ27" s="33"/>
      <c r="AKA27" s="33"/>
      <c r="AKB27" s="33"/>
      <c r="AKC27" s="33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</row>
    <row r="28" spans="1:994" s="22" customFormat="1" ht="39" customHeight="1">
      <c r="A28" s="27">
        <v>20</v>
      </c>
      <c r="B28" s="48" t="s">
        <v>68</v>
      </c>
      <c r="C28" s="46">
        <v>1676.9</v>
      </c>
      <c r="D28" s="46">
        <v>1214.3</v>
      </c>
      <c r="E28" s="46">
        <f t="shared" si="1"/>
        <v>2891.2</v>
      </c>
      <c r="AJX28" s="33"/>
      <c r="AJY28" s="33"/>
      <c r="AJZ28" s="33"/>
      <c r="AKA28" s="33"/>
      <c r="AKB28" s="33"/>
      <c r="AKC28" s="33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</row>
    <row r="29" spans="1:994" s="26" customFormat="1" ht="45.75" customHeight="1">
      <c r="A29" s="24">
        <v>21</v>
      </c>
      <c r="B29" s="49" t="s">
        <v>4</v>
      </c>
      <c r="C29" s="50">
        <v>227728.6</v>
      </c>
      <c r="D29" s="50">
        <v>164906.9</v>
      </c>
      <c r="E29" s="50">
        <f t="shared" ref="E29:E30" si="2">C29+D29</f>
        <v>392635.5</v>
      </c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</row>
    <row r="30" spans="1:994" s="26" customFormat="1" ht="51.75" customHeight="1">
      <c r="A30" s="24">
        <v>22</v>
      </c>
      <c r="B30" s="49" t="s">
        <v>51</v>
      </c>
      <c r="C30" s="50"/>
      <c r="D30" s="50">
        <v>10000</v>
      </c>
      <c r="E30" s="50">
        <f t="shared" si="2"/>
        <v>10000</v>
      </c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</row>
    <row r="31" spans="1:994" s="26" customFormat="1" ht="41.85" customHeight="1">
      <c r="A31" s="24" t="s">
        <v>59</v>
      </c>
      <c r="B31" s="49" t="s">
        <v>76</v>
      </c>
      <c r="C31" s="50">
        <f>C32+C33+C34+C35+C36</f>
        <v>635592.6</v>
      </c>
      <c r="D31" s="50">
        <f>D32+D33+D34+D35+D36</f>
        <v>168954.99494999999</v>
      </c>
      <c r="E31" s="50">
        <f>C31+D31</f>
        <v>804547.59494999994</v>
      </c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</row>
    <row r="32" spans="1:994" s="26" customFormat="1" ht="63.75" customHeight="1">
      <c r="A32" s="24">
        <v>23</v>
      </c>
      <c r="B32" s="30" t="s">
        <v>85</v>
      </c>
      <c r="C32" s="31">
        <v>535051.30000000005</v>
      </c>
      <c r="D32" s="31">
        <v>142228.82657999999</v>
      </c>
      <c r="E32" s="31">
        <f>C32+D32</f>
        <v>677280.12658000004</v>
      </c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</row>
    <row r="33" spans="1:994" s="26" customFormat="1" ht="41.85" customHeight="1">
      <c r="A33" s="24">
        <v>24</v>
      </c>
      <c r="B33" s="30" t="s">
        <v>86</v>
      </c>
      <c r="C33" s="31">
        <v>7267.8</v>
      </c>
      <c r="D33" s="31">
        <v>1931.9468400000001</v>
      </c>
      <c r="E33" s="31">
        <f t="shared" ref="E33:E36" si="3">C33+D33</f>
        <v>9199.7468399999998</v>
      </c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</row>
    <row r="34" spans="1:994" s="26" customFormat="1" ht="41.85" customHeight="1">
      <c r="A34" s="24">
        <v>25</v>
      </c>
      <c r="B34" s="30" t="s">
        <v>87</v>
      </c>
      <c r="C34" s="31">
        <v>75691.100000000006</v>
      </c>
      <c r="D34" s="31">
        <v>20120.418989999998</v>
      </c>
      <c r="E34" s="31">
        <f t="shared" si="3"/>
        <v>95811.518990000011</v>
      </c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</row>
    <row r="35" spans="1:994" s="26" customFormat="1" ht="41.85" customHeight="1">
      <c r="A35" s="24">
        <v>26</v>
      </c>
      <c r="B35" s="30" t="s">
        <v>88</v>
      </c>
      <c r="C35" s="31">
        <v>9469.7000000000007</v>
      </c>
      <c r="D35" s="31">
        <v>2517.2620299999999</v>
      </c>
      <c r="E35" s="31">
        <f t="shared" si="3"/>
        <v>11986.962030000001</v>
      </c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</row>
    <row r="36" spans="1:994" s="26" customFormat="1" ht="69" customHeight="1">
      <c r="A36" s="24">
        <v>27</v>
      </c>
      <c r="B36" s="30" t="s">
        <v>89</v>
      </c>
      <c r="C36" s="31">
        <v>8112.7</v>
      </c>
      <c r="D36" s="31">
        <v>2156.5405099999998</v>
      </c>
      <c r="E36" s="31">
        <f t="shared" si="3"/>
        <v>10269.24051</v>
      </c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</row>
    <row r="37" spans="1:994" s="18" customFormat="1" ht="48.75" customHeight="1">
      <c r="A37" s="15"/>
      <c r="B37" s="38" t="s">
        <v>5</v>
      </c>
      <c r="C37" s="39"/>
      <c r="D37" s="17">
        <f>SUM(D38:D87)</f>
        <v>9028800.1132999994</v>
      </c>
      <c r="E37" s="17">
        <f>SUM(E38:E87)</f>
        <v>9028800.1132999994</v>
      </c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</row>
    <row r="38" spans="1:994" s="29" customFormat="1" ht="42" customHeight="1">
      <c r="A38" s="27">
        <v>1</v>
      </c>
      <c r="B38" s="51" t="s">
        <v>70</v>
      </c>
      <c r="C38" s="25"/>
      <c r="D38" s="28">
        <v>70000</v>
      </c>
      <c r="E38" s="25">
        <f>C38+D38</f>
        <v>70000</v>
      </c>
      <c r="AJX38" s="23"/>
      <c r="AJY38" s="23"/>
      <c r="AJZ38" s="23"/>
      <c r="AKA38" s="23"/>
      <c r="AKB38" s="23"/>
      <c r="AKC38" s="23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</row>
    <row r="39" spans="1:994" s="26" customFormat="1" ht="36.75" customHeight="1">
      <c r="A39" s="24">
        <v>2</v>
      </c>
      <c r="B39" s="40" t="s">
        <v>52</v>
      </c>
      <c r="C39" s="25"/>
      <c r="D39" s="25">
        <v>25000</v>
      </c>
      <c r="E39" s="25">
        <f>C39+D39</f>
        <v>25000</v>
      </c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</row>
    <row r="40" spans="1:994" s="22" customFormat="1" ht="43.5" customHeight="1">
      <c r="A40" s="27">
        <v>3</v>
      </c>
      <c r="B40" s="51" t="s">
        <v>69</v>
      </c>
      <c r="C40" s="25"/>
      <c r="D40" s="28">
        <v>300000</v>
      </c>
      <c r="E40" s="25">
        <f>C40+D40</f>
        <v>300000</v>
      </c>
      <c r="AJX40" s="33"/>
      <c r="AJY40" s="33"/>
      <c r="AJZ40" s="33"/>
      <c r="AKA40" s="33"/>
      <c r="AKB40" s="33"/>
      <c r="AKC40" s="33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</row>
    <row r="41" spans="1:994" s="26" customFormat="1" ht="30" customHeight="1">
      <c r="A41" s="27">
        <v>4</v>
      </c>
      <c r="B41" s="36" t="s">
        <v>6</v>
      </c>
      <c r="C41" s="25"/>
      <c r="D41" s="25">
        <f>1175000-9465.9</f>
        <v>1165534.1000000001</v>
      </c>
      <c r="E41" s="25">
        <f t="shared" ref="E41:E44" si="4">C41+D41</f>
        <v>1165534.1000000001</v>
      </c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</row>
    <row r="42" spans="1:994" s="26" customFormat="1" ht="39" customHeight="1">
      <c r="A42" s="24">
        <v>5</v>
      </c>
      <c r="B42" s="36" t="s">
        <v>7</v>
      </c>
      <c r="C42" s="25"/>
      <c r="D42" s="25">
        <v>90000</v>
      </c>
      <c r="E42" s="25">
        <f t="shared" si="4"/>
        <v>90000</v>
      </c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</row>
    <row r="43" spans="1:994" s="26" customFormat="1" ht="31.5" customHeight="1">
      <c r="A43" s="27">
        <v>6</v>
      </c>
      <c r="B43" s="40" t="s">
        <v>8</v>
      </c>
      <c r="C43" s="25"/>
      <c r="D43" s="25">
        <v>20000</v>
      </c>
      <c r="E43" s="25">
        <f t="shared" si="4"/>
        <v>20000</v>
      </c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</row>
    <row r="44" spans="1:994" s="22" customFormat="1" ht="45.75" customHeight="1">
      <c r="A44" s="27">
        <v>7</v>
      </c>
      <c r="B44" s="51" t="s">
        <v>71</v>
      </c>
      <c r="C44" s="25"/>
      <c r="D44" s="28">
        <v>35000</v>
      </c>
      <c r="E44" s="25">
        <f t="shared" si="4"/>
        <v>35000</v>
      </c>
      <c r="AJX44" s="33"/>
      <c r="AJY44" s="33"/>
      <c r="AJZ44" s="33"/>
      <c r="AKA44" s="33"/>
      <c r="AKB44" s="33"/>
      <c r="AKC44" s="33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</row>
    <row r="45" spans="1:994" s="26" customFormat="1" ht="47.25" customHeight="1">
      <c r="A45" s="24">
        <v>8</v>
      </c>
      <c r="B45" s="40" t="s">
        <v>53</v>
      </c>
      <c r="C45" s="25"/>
      <c r="D45" s="25">
        <v>117485.8</v>
      </c>
      <c r="E45" s="25">
        <f t="shared" ref="E45:E51" si="5">C45+D45</f>
        <v>117485.8</v>
      </c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</row>
    <row r="46" spans="1:994" s="26" customFormat="1" ht="31.5" customHeight="1">
      <c r="A46" s="27">
        <v>9</v>
      </c>
      <c r="B46" s="40" t="s">
        <v>9</v>
      </c>
      <c r="C46" s="25"/>
      <c r="D46" s="25">
        <v>2514.1999999999998</v>
      </c>
      <c r="E46" s="25">
        <f t="shared" si="5"/>
        <v>2514.1999999999998</v>
      </c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</row>
    <row r="47" spans="1:994" s="26" customFormat="1" ht="43.5" customHeight="1">
      <c r="A47" s="27">
        <v>10</v>
      </c>
      <c r="B47" s="41" t="s">
        <v>10</v>
      </c>
      <c r="C47" s="25"/>
      <c r="D47" s="25">
        <v>30000</v>
      </c>
      <c r="E47" s="25">
        <f t="shared" si="5"/>
        <v>30000</v>
      </c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</row>
    <row r="48" spans="1:994" s="26" customFormat="1" ht="44.25" customHeight="1">
      <c r="A48" s="24">
        <v>11</v>
      </c>
      <c r="B48" s="41" t="s">
        <v>11</v>
      </c>
      <c r="C48" s="25"/>
      <c r="D48" s="25">
        <v>130000</v>
      </c>
      <c r="E48" s="25">
        <f t="shared" si="5"/>
        <v>130000</v>
      </c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</row>
    <row r="49" spans="1:994" s="26" customFormat="1" ht="55.5" customHeight="1">
      <c r="A49" s="27">
        <v>12</v>
      </c>
      <c r="B49" s="41" t="s">
        <v>12</v>
      </c>
      <c r="C49" s="25"/>
      <c r="D49" s="25">
        <v>20000</v>
      </c>
      <c r="E49" s="25">
        <f t="shared" si="5"/>
        <v>20000</v>
      </c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</row>
    <row r="50" spans="1:994" s="26" customFormat="1" ht="36.75" customHeight="1">
      <c r="A50" s="27">
        <v>13</v>
      </c>
      <c r="B50" s="40" t="s">
        <v>13</v>
      </c>
      <c r="C50" s="25"/>
      <c r="D50" s="25">
        <v>100000</v>
      </c>
      <c r="E50" s="25">
        <f t="shared" si="5"/>
        <v>100000</v>
      </c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</row>
    <row r="51" spans="1:994" s="22" customFormat="1" ht="28.5" customHeight="1">
      <c r="A51" s="24">
        <v>14</v>
      </c>
      <c r="B51" s="51" t="s">
        <v>42</v>
      </c>
      <c r="C51" s="25"/>
      <c r="D51" s="28">
        <v>840000</v>
      </c>
      <c r="E51" s="25">
        <f t="shared" si="5"/>
        <v>840000</v>
      </c>
      <c r="AJX51" s="33"/>
      <c r="AJY51" s="33"/>
      <c r="AJZ51" s="33"/>
      <c r="AKA51" s="33"/>
      <c r="AKB51" s="33"/>
      <c r="AKC51" s="33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</row>
    <row r="52" spans="1:994" s="26" customFormat="1" ht="32.25" customHeight="1">
      <c r="A52" s="27">
        <v>15</v>
      </c>
      <c r="B52" s="40" t="s">
        <v>14</v>
      </c>
      <c r="C52" s="25"/>
      <c r="D52" s="25">
        <v>48600</v>
      </c>
      <c r="E52" s="25">
        <f t="shared" ref="E52:E87" si="6">C52+D52</f>
        <v>48600</v>
      </c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</row>
    <row r="53" spans="1:994" s="26" customFormat="1" ht="42" customHeight="1">
      <c r="A53" s="27">
        <v>16</v>
      </c>
      <c r="B53" s="40" t="s">
        <v>15</v>
      </c>
      <c r="C53" s="25"/>
      <c r="D53" s="25">
        <v>54000</v>
      </c>
      <c r="E53" s="25">
        <f t="shared" si="6"/>
        <v>54000</v>
      </c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</row>
    <row r="54" spans="1:994" s="26" customFormat="1" ht="42" customHeight="1">
      <c r="A54" s="24">
        <v>17</v>
      </c>
      <c r="B54" s="36" t="s">
        <v>16</v>
      </c>
      <c r="C54" s="25"/>
      <c r="D54" s="25">
        <v>8000</v>
      </c>
      <c r="E54" s="25">
        <f t="shared" si="6"/>
        <v>8000</v>
      </c>
      <c r="AJX54" s="8"/>
      <c r="AJY54" s="8"/>
      <c r="AJZ54" s="8"/>
      <c r="AKA54" s="8"/>
      <c r="AKB54" s="8"/>
      <c r="AKC54" s="8"/>
      <c r="AKD54" s="8"/>
      <c r="AKE54" s="8"/>
      <c r="AKF54" s="8"/>
      <c r="AKG54" s="8"/>
      <c r="AKH54" s="8"/>
      <c r="AKI54" s="8"/>
      <c r="AKJ54" s="8"/>
      <c r="AKK54" s="8"/>
      <c r="AKL54" s="8"/>
      <c r="AKM54" s="8"/>
      <c r="AKN54" s="8"/>
      <c r="AKO54" s="8"/>
      <c r="AKP54" s="8"/>
      <c r="AKQ54" s="8"/>
      <c r="AKR54" s="8"/>
      <c r="AKS54" s="8"/>
      <c r="AKT54" s="8"/>
      <c r="AKU54" s="8"/>
      <c r="AKV54" s="8"/>
      <c r="AKW54" s="8"/>
      <c r="AKX54" s="8"/>
      <c r="AKY54" s="8"/>
      <c r="AKZ54" s="8"/>
      <c r="ALA54" s="8"/>
      <c r="ALB54" s="8"/>
      <c r="ALC54" s="8"/>
      <c r="ALD54" s="8"/>
      <c r="ALE54" s="8"/>
      <c r="ALF54" s="8"/>
    </row>
    <row r="55" spans="1:994" s="26" customFormat="1" ht="52.5" customHeight="1">
      <c r="A55" s="27">
        <v>18</v>
      </c>
      <c r="B55" s="40" t="s">
        <v>17</v>
      </c>
      <c r="C55" s="25"/>
      <c r="D55" s="25">
        <v>12000</v>
      </c>
      <c r="E55" s="25">
        <f t="shared" si="6"/>
        <v>12000</v>
      </c>
      <c r="AJX55" s="8"/>
      <c r="AJY55" s="8"/>
      <c r="AJZ55" s="8"/>
      <c r="AKA55" s="8"/>
      <c r="AKB55" s="8"/>
      <c r="AKC55" s="8"/>
      <c r="AKD55" s="8"/>
      <c r="AKE55" s="8"/>
      <c r="AKF55" s="8"/>
      <c r="AKG55" s="8"/>
      <c r="AKH55" s="8"/>
      <c r="AKI55" s="8"/>
      <c r="AKJ55" s="8"/>
      <c r="AKK55" s="8"/>
      <c r="AKL55" s="8"/>
      <c r="AKM55" s="8"/>
      <c r="AKN55" s="8"/>
      <c r="AKO55" s="8"/>
      <c r="AKP55" s="8"/>
      <c r="AKQ55" s="8"/>
      <c r="AKR55" s="8"/>
      <c r="AKS55" s="8"/>
      <c r="AKT55" s="8"/>
      <c r="AKU55" s="8"/>
      <c r="AKV55" s="8"/>
      <c r="AKW55" s="8"/>
      <c r="AKX55" s="8"/>
      <c r="AKY55" s="8"/>
      <c r="AKZ55" s="8"/>
      <c r="ALA55" s="8"/>
      <c r="ALB55" s="8"/>
      <c r="ALC55" s="8"/>
      <c r="ALD55" s="8"/>
      <c r="ALE55" s="8"/>
      <c r="ALF55" s="8"/>
    </row>
    <row r="56" spans="1:994" s="26" customFormat="1" ht="48.75" customHeight="1">
      <c r="A56" s="27">
        <v>19</v>
      </c>
      <c r="B56" s="40" t="s">
        <v>18</v>
      </c>
      <c r="C56" s="25"/>
      <c r="D56" s="25">
        <v>70000</v>
      </c>
      <c r="E56" s="25">
        <f t="shared" si="6"/>
        <v>70000</v>
      </c>
      <c r="AJX56" s="8"/>
      <c r="AJY56" s="8"/>
      <c r="AJZ56" s="8"/>
      <c r="AKA56" s="8"/>
      <c r="AKB56" s="8"/>
      <c r="AKC56" s="8"/>
      <c r="AKD56" s="8"/>
      <c r="AKE56" s="8"/>
      <c r="AKF56" s="8"/>
      <c r="AKG56" s="8"/>
      <c r="AKH56" s="8"/>
      <c r="AKI56" s="8"/>
      <c r="AKJ56" s="8"/>
      <c r="AKK56" s="8"/>
      <c r="AKL56" s="8"/>
      <c r="AKM56" s="8"/>
      <c r="AKN56" s="8"/>
      <c r="AKO56" s="8"/>
      <c r="AKP56" s="8"/>
      <c r="AKQ56" s="8"/>
      <c r="AKR56" s="8"/>
      <c r="AKS56" s="8"/>
      <c r="AKT56" s="8"/>
      <c r="AKU56" s="8"/>
      <c r="AKV56" s="8"/>
      <c r="AKW56" s="8"/>
      <c r="AKX56" s="8"/>
      <c r="AKY56" s="8"/>
      <c r="AKZ56" s="8"/>
      <c r="ALA56" s="8"/>
      <c r="ALB56" s="8"/>
      <c r="ALC56" s="8"/>
      <c r="ALD56" s="8"/>
      <c r="ALE56" s="8"/>
      <c r="ALF56" s="8"/>
    </row>
    <row r="57" spans="1:994" s="26" customFormat="1" ht="45.75" customHeight="1">
      <c r="A57" s="24">
        <v>20</v>
      </c>
      <c r="B57" s="40" t="s">
        <v>19</v>
      </c>
      <c r="C57" s="25"/>
      <c r="D57" s="25">
        <v>6000</v>
      </c>
      <c r="E57" s="25">
        <f t="shared" si="6"/>
        <v>6000</v>
      </c>
      <c r="AJX57" s="8"/>
      <c r="AJY57" s="8"/>
      <c r="AJZ57" s="8"/>
      <c r="AKA57" s="8"/>
      <c r="AKB57" s="8"/>
      <c r="AKC57" s="8"/>
      <c r="AKD57" s="8"/>
      <c r="AKE57" s="8"/>
      <c r="AKF57" s="8"/>
      <c r="AKG57" s="8"/>
      <c r="AKH57" s="8"/>
      <c r="AKI57" s="8"/>
      <c r="AKJ57" s="8"/>
      <c r="AKK57" s="8"/>
      <c r="AKL57" s="8"/>
      <c r="AKM57" s="8"/>
      <c r="AKN57" s="8"/>
      <c r="AKO57" s="8"/>
      <c r="AKP57" s="8"/>
      <c r="AKQ57" s="8"/>
      <c r="AKR57" s="8"/>
      <c r="AKS57" s="8"/>
      <c r="AKT57" s="8"/>
      <c r="AKU57" s="8"/>
      <c r="AKV57" s="8"/>
      <c r="AKW57" s="8"/>
      <c r="AKX57" s="8"/>
      <c r="AKY57" s="8"/>
      <c r="AKZ57" s="8"/>
      <c r="ALA57" s="8"/>
      <c r="ALB57" s="8"/>
      <c r="ALC57" s="8"/>
      <c r="ALD57" s="8"/>
      <c r="ALE57" s="8"/>
      <c r="ALF57" s="8"/>
    </row>
    <row r="58" spans="1:994" s="26" customFormat="1" ht="45.75" customHeight="1">
      <c r="A58" s="27">
        <v>21</v>
      </c>
      <c r="B58" s="36" t="s">
        <v>20</v>
      </c>
      <c r="C58" s="25"/>
      <c r="D58" s="25">
        <v>75000</v>
      </c>
      <c r="E58" s="25">
        <f t="shared" si="6"/>
        <v>75000</v>
      </c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</row>
    <row r="59" spans="1:994" s="26" customFormat="1" ht="49.5" customHeight="1">
      <c r="A59" s="27">
        <v>22</v>
      </c>
      <c r="B59" s="40" t="s">
        <v>21</v>
      </c>
      <c r="C59" s="25"/>
      <c r="D59" s="25">
        <v>26000</v>
      </c>
      <c r="E59" s="25">
        <f t="shared" si="6"/>
        <v>26000</v>
      </c>
      <c r="AJX59" s="8"/>
      <c r="AJY59" s="8"/>
      <c r="AJZ59" s="8"/>
      <c r="AKA59" s="8"/>
      <c r="AKB59" s="8"/>
      <c r="AKC59" s="8"/>
      <c r="AKD59" s="8"/>
      <c r="AKE59" s="8"/>
      <c r="AKF59" s="8"/>
      <c r="AKG59" s="8"/>
      <c r="AKH59" s="8"/>
      <c r="AKI59" s="8"/>
      <c r="AKJ59" s="8"/>
      <c r="AKK59" s="8"/>
      <c r="AKL59" s="8"/>
      <c r="AKM59" s="8"/>
      <c r="AKN59" s="8"/>
      <c r="AKO59" s="8"/>
      <c r="AKP59" s="8"/>
      <c r="AKQ59" s="8"/>
      <c r="AKR59" s="8"/>
      <c r="AKS59" s="8"/>
      <c r="AKT59" s="8"/>
      <c r="AKU59" s="8"/>
      <c r="AKV59" s="8"/>
      <c r="AKW59" s="8"/>
      <c r="AKX59" s="8"/>
      <c r="AKY59" s="8"/>
      <c r="AKZ59" s="8"/>
      <c r="ALA59" s="8"/>
      <c r="ALB59" s="8"/>
      <c r="ALC59" s="8"/>
      <c r="ALD59" s="8"/>
      <c r="ALE59" s="8"/>
      <c r="ALF59" s="8"/>
    </row>
    <row r="60" spans="1:994" s="26" customFormat="1" ht="45.75" customHeight="1">
      <c r="A60" s="24">
        <v>23</v>
      </c>
      <c r="B60" s="36" t="s">
        <v>22</v>
      </c>
      <c r="C60" s="25"/>
      <c r="D60" s="25">
        <f>350000+184046.3</f>
        <v>534046.30000000005</v>
      </c>
      <c r="E60" s="25">
        <f t="shared" si="6"/>
        <v>534046.30000000005</v>
      </c>
      <c r="AJX60" s="8"/>
      <c r="AJY60" s="8"/>
      <c r="AJZ60" s="8"/>
      <c r="AKA60" s="8"/>
      <c r="AKB60" s="8"/>
      <c r="AKC60" s="8"/>
      <c r="AKD60" s="8"/>
      <c r="AKE60" s="8"/>
      <c r="AKF60" s="8"/>
      <c r="AKG60" s="8"/>
      <c r="AKH60" s="8"/>
      <c r="AKI60" s="8"/>
      <c r="AKJ60" s="8"/>
      <c r="AKK60" s="8"/>
      <c r="AKL60" s="8"/>
      <c r="AKM60" s="8"/>
      <c r="AKN60" s="8"/>
      <c r="AKO60" s="8"/>
      <c r="AKP60" s="8"/>
      <c r="AKQ60" s="8"/>
      <c r="AKR60" s="8"/>
      <c r="AKS60" s="8"/>
      <c r="AKT60" s="8"/>
      <c r="AKU60" s="8"/>
      <c r="AKV60" s="8"/>
      <c r="AKW60" s="8"/>
      <c r="AKX60" s="8"/>
      <c r="AKY60" s="8"/>
      <c r="AKZ60" s="8"/>
      <c r="ALA60" s="8"/>
      <c r="ALB60" s="8"/>
      <c r="ALC60" s="8"/>
      <c r="ALD60" s="8"/>
      <c r="ALE60" s="8"/>
      <c r="ALF60" s="8"/>
    </row>
    <row r="61" spans="1:994" s="26" customFormat="1" ht="57.75" customHeight="1">
      <c r="A61" s="27">
        <v>24</v>
      </c>
      <c r="B61" s="41" t="s">
        <v>23</v>
      </c>
      <c r="C61" s="25"/>
      <c r="D61" s="25">
        <v>30000</v>
      </c>
      <c r="E61" s="25">
        <f t="shared" si="6"/>
        <v>30000</v>
      </c>
      <c r="AJX61" s="8"/>
      <c r="AJY61" s="8"/>
      <c r="AJZ61" s="8"/>
      <c r="AKA61" s="8"/>
      <c r="AKB61" s="8"/>
      <c r="AKC61" s="8"/>
      <c r="AKD61" s="8"/>
      <c r="AKE61" s="8"/>
      <c r="AKF61" s="8"/>
      <c r="AKG61" s="8"/>
      <c r="AKH61" s="8"/>
      <c r="AKI61" s="8"/>
      <c r="AKJ61" s="8"/>
      <c r="AKK61" s="8"/>
      <c r="AKL61" s="8"/>
      <c r="AKM61" s="8"/>
      <c r="AKN61" s="8"/>
      <c r="AKO61" s="8"/>
      <c r="AKP61" s="8"/>
      <c r="AKQ61" s="8"/>
      <c r="AKR61" s="8"/>
      <c r="AKS61" s="8"/>
      <c r="AKT61" s="8"/>
      <c r="AKU61" s="8"/>
      <c r="AKV61" s="8"/>
      <c r="AKW61" s="8"/>
      <c r="AKX61" s="8"/>
      <c r="AKY61" s="8"/>
      <c r="AKZ61" s="8"/>
      <c r="ALA61" s="8"/>
      <c r="ALB61" s="8"/>
      <c r="ALC61" s="8"/>
      <c r="ALD61" s="8"/>
      <c r="ALE61" s="8"/>
      <c r="ALF61" s="8"/>
    </row>
    <row r="62" spans="1:994" s="26" customFormat="1" ht="44.25" customHeight="1">
      <c r="A62" s="27">
        <v>25</v>
      </c>
      <c r="B62" s="40" t="s">
        <v>24</v>
      </c>
      <c r="C62" s="25"/>
      <c r="D62" s="25">
        <v>120000</v>
      </c>
      <c r="E62" s="25">
        <f t="shared" si="6"/>
        <v>120000</v>
      </c>
      <c r="AJX62" s="8"/>
      <c r="AJY62" s="8"/>
      <c r="AJZ62" s="8"/>
      <c r="AKA62" s="8"/>
      <c r="AKB62" s="8"/>
      <c r="AKC62" s="8"/>
      <c r="AKD62" s="8"/>
      <c r="AKE62" s="8"/>
      <c r="AKF62" s="8"/>
      <c r="AKG62" s="8"/>
      <c r="AKH62" s="8"/>
      <c r="AKI62" s="8"/>
      <c r="AKJ62" s="8"/>
      <c r="AKK62" s="8"/>
      <c r="AKL62" s="8"/>
      <c r="AKM62" s="8"/>
      <c r="AKN62" s="8"/>
      <c r="AKO62" s="8"/>
      <c r="AKP62" s="8"/>
      <c r="AKQ62" s="8"/>
      <c r="AKR62" s="8"/>
      <c r="AKS62" s="8"/>
      <c r="AKT62" s="8"/>
      <c r="AKU62" s="8"/>
      <c r="AKV62" s="8"/>
      <c r="AKW62" s="8"/>
      <c r="AKX62" s="8"/>
      <c r="AKY62" s="8"/>
      <c r="AKZ62" s="8"/>
      <c r="ALA62" s="8"/>
      <c r="ALB62" s="8"/>
      <c r="ALC62" s="8"/>
      <c r="ALD62" s="8"/>
      <c r="ALE62" s="8"/>
      <c r="ALF62" s="8"/>
    </row>
    <row r="63" spans="1:994" s="26" customFormat="1" ht="54" customHeight="1">
      <c r="A63" s="24">
        <v>26</v>
      </c>
      <c r="B63" s="41" t="s">
        <v>54</v>
      </c>
      <c r="C63" s="25"/>
      <c r="D63" s="25">
        <v>500</v>
      </c>
      <c r="E63" s="25">
        <f t="shared" si="6"/>
        <v>500</v>
      </c>
      <c r="AJX63" s="8"/>
      <c r="AJY63" s="8"/>
      <c r="AJZ63" s="8"/>
      <c r="AKA63" s="8"/>
      <c r="AKB63" s="8"/>
      <c r="AKC63" s="8"/>
      <c r="AKD63" s="8"/>
      <c r="AKE63" s="8"/>
      <c r="AKF63" s="8"/>
      <c r="AKG63" s="8"/>
      <c r="AKH63" s="8"/>
      <c r="AKI63" s="8"/>
      <c r="AKJ63" s="8"/>
      <c r="AKK63" s="8"/>
      <c r="AKL63" s="8"/>
      <c r="AKM63" s="8"/>
      <c r="AKN63" s="8"/>
      <c r="AKO63" s="8"/>
      <c r="AKP63" s="8"/>
      <c r="AKQ63" s="8"/>
      <c r="AKR63" s="8"/>
      <c r="AKS63" s="8"/>
      <c r="AKT63" s="8"/>
      <c r="AKU63" s="8"/>
      <c r="AKV63" s="8"/>
      <c r="AKW63" s="8"/>
      <c r="AKX63" s="8"/>
      <c r="AKY63" s="8"/>
      <c r="AKZ63" s="8"/>
      <c r="ALA63" s="8"/>
      <c r="ALB63" s="8"/>
      <c r="ALC63" s="8"/>
      <c r="ALD63" s="8"/>
      <c r="ALE63" s="8"/>
      <c r="ALF63" s="8"/>
    </row>
    <row r="64" spans="1:994" s="26" customFormat="1" ht="37.5" customHeight="1">
      <c r="A64" s="27">
        <v>27</v>
      </c>
      <c r="B64" s="41" t="s">
        <v>55</v>
      </c>
      <c r="C64" s="25"/>
      <c r="D64" s="25">
        <v>10000</v>
      </c>
      <c r="E64" s="25">
        <f t="shared" si="6"/>
        <v>10000</v>
      </c>
      <c r="AJX64" s="8"/>
      <c r="AJY64" s="8"/>
      <c r="AJZ64" s="8"/>
      <c r="AKA64" s="8"/>
      <c r="AKB64" s="8"/>
      <c r="AKC64" s="8"/>
      <c r="AKD64" s="8"/>
      <c r="AKE64" s="8"/>
      <c r="AKF64" s="8"/>
      <c r="AKG64" s="8"/>
      <c r="AKH64" s="8"/>
      <c r="AKI64" s="8"/>
      <c r="AKJ64" s="8"/>
      <c r="AKK64" s="8"/>
      <c r="AKL64" s="8"/>
      <c r="AKM64" s="8"/>
      <c r="AKN64" s="8"/>
      <c r="AKO64" s="8"/>
      <c r="AKP64" s="8"/>
      <c r="AKQ64" s="8"/>
      <c r="AKR64" s="8"/>
      <c r="AKS64" s="8"/>
      <c r="AKT64" s="8"/>
      <c r="AKU64" s="8"/>
      <c r="AKV64" s="8"/>
      <c r="AKW64" s="8"/>
      <c r="AKX64" s="8"/>
      <c r="AKY64" s="8"/>
      <c r="AKZ64" s="8"/>
      <c r="ALA64" s="8"/>
      <c r="ALB64" s="8"/>
      <c r="ALC64" s="8"/>
      <c r="ALD64" s="8"/>
      <c r="ALE64" s="8"/>
      <c r="ALF64" s="8"/>
    </row>
    <row r="65" spans="1:994" s="26" customFormat="1" ht="48.75" customHeight="1">
      <c r="A65" s="27">
        <v>28</v>
      </c>
      <c r="B65" s="41" t="s">
        <v>25</v>
      </c>
      <c r="C65" s="25"/>
      <c r="D65" s="25">
        <f>961622.2+200000-483820.4</f>
        <v>677801.79999999993</v>
      </c>
      <c r="E65" s="25">
        <f t="shared" si="6"/>
        <v>677801.79999999993</v>
      </c>
      <c r="F65" s="42" t="s">
        <v>59</v>
      </c>
      <c r="AJX65" s="8"/>
      <c r="AJY65" s="8"/>
      <c r="AJZ65" s="8"/>
      <c r="AKA65" s="8"/>
      <c r="AKB65" s="8"/>
      <c r="AKC65" s="8"/>
      <c r="AKD65" s="8"/>
      <c r="AKE65" s="8"/>
      <c r="AKF65" s="8"/>
      <c r="AKG65" s="8"/>
      <c r="AKH65" s="8"/>
      <c r="AKI65" s="8"/>
      <c r="AKJ65" s="8"/>
      <c r="AKK65" s="8"/>
      <c r="AKL65" s="8"/>
      <c r="AKM65" s="8"/>
      <c r="AKN65" s="8"/>
      <c r="AKO65" s="8"/>
      <c r="AKP65" s="8"/>
      <c r="AKQ65" s="8"/>
      <c r="AKR65" s="8"/>
      <c r="AKS65" s="8"/>
      <c r="AKT65" s="8"/>
      <c r="AKU65" s="8"/>
      <c r="AKV65" s="8"/>
      <c r="AKW65" s="8"/>
      <c r="AKX65" s="8"/>
      <c r="AKY65" s="8"/>
      <c r="AKZ65" s="8"/>
      <c r="ALA65" s="8"/>
      <c r="ALB65" s="8"/>
      <c r="ALC65" s="8"/>
      <c r="ALD65" s="8"/>
      <c r="ALE65" s="8"/>
      <c r="ALF65" s="8"/>
    </row>
    <row r="66" spans="1:994" s="26" customFormat="1" ht="31.5" customHeight="1">
      <c r="A66" s="24">
        <v>29</v>
      </c>
      <c r="B66" s="40" t="s">
        <v>26</v>
      </c>
      <c r="C66" s="25"/>
      <c r="D66" s="25">
        <f>300000-18986.894</f>
        <v>281013.10600000003</v>
      </c>
      <c r="E66" s="25">
        <f t="shared" si="6"/>
        <v>281013.10600000003</v>
      </c>
      <c r="AJX66" s="8"/>
      <c r="AJY66" s="8"/>
      <c r="AJZ66" s="8"/>
      <c r="AKA66" s="8"/>
      <c r="AKB66" s="8"/>
      <c r="AKC66" s="8"/>
      <c r="AKD66" s="8"/>
      <c r="AKE66" s="8"/>
      <c r="AKF66" s="8"/>
      <c r="AKG66" s="8"/>
      <c r="AKH66" s="8"/>
      <c r="AKI66" s="8"/>
      <c r="AKJ66" s="8"/>
      <c r="AKK66" s="8"/>
      <c r="AKL66" s="8"/>
      <c r="AKM66" s="8"/>
      <c r="AKN66" s="8"/>
      <c r="AKO66" s="8"/>
      <c r="AKP66" s="8"/>
      <c r="AKQ66" s="8"/>
      <c r="AKR66" s="8"/>
      <c r="AKS66" s="8"/>
      <c r="AKT66" s="8"/>
      <c r="AKU66" s="8"/>
      <c r="AKV66" s="8"/>
      <c r="AKW66" s="8"/>
      <c r="AKX66" s="8"/>
      <c r="AKY66" s="8"/>
      <c r="AKZ66" s="8"/>
      <c r="ALA66" s="8"/>
      <c r="ALB66" s="8"/>
      <c r="ALC66" s="8"/>
      <c r="ALD66" s="8"/>
      <c r="ALE66" s="8"/>
      <c r="ALF66" s="8"/>
    </row>
    <row r="67" spans="1:994" s="26" customFormat="1" ht="39" customHeight="1">
      <c r="A67" s="27">
        <v>30</v>
      </c>
      <c r="B67" s="36" t="s">
        <v>27</v>
      </c>
      <c r="C67" s="25"/>
      <c r="D67" s="25">
        <v>100000</v>
      </c>
      <c r="E67" s="25">
        <f t="shared" si="6"/>
        <v>100000</v>
      </c>
      <c r="AJX67" s="8"/>
      <c r="AJY67" s="8"/>
      <c r="AJZ67" s="8"/>
      <c r="AKA67" s="8"/>
      <c r="AKB67" s="8"/>
      <c r="AKC67" s="8"/>
      <c r="AKD67" s="8"/>
      <c r="AKE67" s="8"/>
      <c r="AKF67" s="8"/>
      <c r="AKG67" s="8"/>
      <c r="AKH67" s="8"/>
      <c r="AKI67" s="8"/>
      <c r="AKJ67" s="8"/>
      <c r="AKK67" s="8"/>
      <c r="AKL67" s="8"/>
      <c r="AKM67" s="8"/>
      <c r="AKN67" s="8"/>
      <c r="AKO67" s="8"/>
      <c r="AKP67" s="8"/>
      <c r="AKQ67" s="8"/>
      <c r="AKR67" s="8"/>
      <c r="AKS67" s="8"/>
      <c r="AKT67" s="8"/>
      <c r="AKU67" s="8"/>
      <c r="AKV67" s="8"/>
      <c r="AKW67" s="8"/>
      <c r="AKX67" s="8"/>
      <c r="AKY67" s="8"/>
      <c r="AKZ67" s="8"/>
      <c r="ALA67" s="8"/>
      <c r="ALB67" s="8"/>
      <c r="ALC67" s="8"/>
      <c r="ALD67" s="8"/>
      <c r="ALE67" s="8"/>
      <c r="ALF67" s="8"/>
    </row>
    <row r="68" spans="1:994" s="26" customFormat="1" ht="33.75" customHeight="1">
      <c r="A68" s="27">
        <v>31</v>
      </c>
      <c r="B68" s="36" t="s">
        <v>84</v>
      </c>
      <c r="C68" s="25"/>
      <c r="D68" s="25">
        <v>200000</v>
      </c>
      <c r="E68" s="25">
        <f t="shared" si="6"/>
        <v>200000</v>
      </c>
      <c r="AJX68" s="8"/>
      <c r="AJY68" s="8"/>
      <c r="AJZ68" s="8"/>
      <c r="AKA68" s="8"/>
      <c r="AKB68" s="8"/>
      <c r="AKC68" s="8"/>
      <c r="AKD68" s="8"/>
      <c r="AKE68" s="8"/>
      <c r="AKF68" s="8"/>
      <c r="AKG68" s="8"/>
      <c r="AKH68" s="8"/>
      <c r="AKI68" s="8"/>
      <c r="AKJ68" s="8"/>
      <c r="AKK68" s="8"/>
      <c r="AKL68" s="8"/>
      <c r="AKM68" s="8"/>
      <c r="AKN68" s="8"/>
      <c r="AKO68" s="8"/>
      <c r="AKP68" s="8"/>
      <c r="AKQ68" s="8"/>
      <c r="AKR68" s="8"/>
      <c r="AKS68" s="8"/>
      <c r="AKT68" s="8"/>
      <c r="AKU68" s="8"/>
      <c r="AKV68" s="8"/>
      <c r="AKW68" s="8"/>
      <c r="AKX68" s="8"/>
      <c r="AKY68" s="8"/>
      <c r="AKZ68" s="8"/>
      <c r="ALA68" s="8"/>
      <c r="ALB68" s="8"/>
      <c r="ALC68" s="8"/>
      <c r="ALD68" s="8"/>
      <c r="ALE68" s="8"/>
      <c r="ALF68" s="8"/>
    </row>
    <row r="69" spans="1:994" s="26" customFormat="1" ht="62.25" customHeight="1">
      <c r="A69" s="24">
        <v>32</v>
      </c>
      <c r="B69" s="40" t="s">
        <v>28</v>
      </c>
      <c r="C69" s="25"/>
      <c r="D69" s="25">
        <v>50000</v>
      </c>
      <c r="E69" s="25">
        <f t="shared" si="6"/>
        <v>50000</v>
      </c>
      <c r="AJX69" s="8"/>
      <c r="AJY69" s="8"/>
      <c r="AJZ69" s="8"/>
      <c r="AKA69" s="8"/>
      <c r="AKB69" s="8"/>
      <c r="AKC69" s="8"/>
      <c r="AKD69" s="8"/>
      <c r="AKE69" s="8"/>
      <c r="AKF69" s="8"/>
      <c r="AKG69" s="8"/>
      <c r="AKH69" s="8"/>
      <c r="AKI69" s="8"/>
      <c r="AKJ69" s="8"/>
      <c r="AKK69" s="8"/>
      <c r="AKL69" s="8"/>
      <c r="AKM69" s="8"/>
      <c r="AKN69" s="8"/>
      <c r="AKO69" s="8"/>
      <c r="AKP69" s="8"/>
      <c r="AKQ69" s="8"/>
      <c r="AKR69" s="8"/>
      <c r="AKS69" s="8"/>
      <c r="AKT69" s="8"/>
      <c r="AKU69" s="8"/>
      <c r="AKV69" s="8"/>
      <c r="AKW69" s="8"/>
      <c r="AKX69" s="8"/>
      <c r="AKY69" s="8"/>
      <c r="AKZ69" s="8"/>
      <c r="ALA69" s="8"/>
      <c r="ALB69" s="8"/>
      <c r="ALC69" s="8"/>
      <c r="ALD69" s="8"/>
      <c r="ALE69" s="8"/>
      <c r="ALF69" s="8"/>
    </row>
    <row r="70" spans="1:994" s="26" customFormat="1" ht="48" customHeight="1">
      <c r="A70" s="27">
        <v>33</v>
      </c>
      <c r="B70" s="40" t="s">
        <v>29</v>
      </c>
      <c r="C70" s="25"/>
      <c r="D70" s="25">
        <v>28000</v>
      </c>
      <c r="E70" s="25">
        <f t="shared" si="6"/>
        <v>28000</v>
      </c>
      <c r="AJX70" s="8"/>
      <c r="AJY70" s="8"/>
      <c r="AJZ70" s="8"/>
      <c r="AKA70" s="8"/>
      <c r="AKB70" s="8"/>
      <c r="AKC70" s="8"/>
      <c r="AKD70" s="8"/>
      <c r="AKE70" s="8"/>
      <c r="AKF70" s="8"/>
      <c r="AKG70" s="8"/>
      <c r="AKH70" s="8"/>
      <c r="AKI70" s="8"/>
      <c r="AKJ70" s="8"/>
      <c r="AKK70" s="8"/>
      <c r="AKL70" s="8"/>
      <c r="AKM70" s="8"/>
      <c r="AKN70" s="8"/>
      <c r="AKO70" s="8"/>
      <c r="AKP70" s="8"/>
      <c r="AKQ70" s="8"/>
      <c r="AKR70" s="8"/>
      <c r="AKS70" s="8"/>
      <c r="AKT70" s="8"/>
      <c r="AKU70" s="8"/>
      <c r="AKV70" s="8"/>
      <c r="AKW70" s="8"/>
      <c r="AKX70" s="8"/>
      <c r="AKY70" s="8"/>
      <c r="AKZ70" s="8"/>
      <c r="ALA70" s="8"/>
      <c r="ALB70" s="8"/>
      <c r="ALC70" s="8"/>
      <c r="ALD70" s="8"/>
      <c r="ALE70" s="8"/>
      <c r="ALF70" s="8"/>
    </row>
    <row r="71" spans="1:994" s="26" customFormat="1" ht="48" customHeight="1">
      <c r="A71" s="27">
        <v>34</v>
      </c>
      <c r="B71" s="40" t="s">
        <v>30</v>
      </c>
      <c r="C71" s="25"/>
      <c r="D71" s="25">
        <f>85000+51840</f>
        <v>136840</v>
      </c>
      <c r="E71" s="25">
        <f t="shared" si="6"/>
        <v>136840</v>
      </c>
      <c r="AJX71" s="8"/>
      <c r="AJY71" s="8"/>
      <c r="AJZ71" s="8"/>
      <c r="AKA71" s="8"/>
      <c r="AKB71" s="8"/>
      <c r="AKC71" s="8"/>
      <c r="AKD71" s="8"/>
      <c r="AKE71" s="8"/>
      <c r="AKF71" s="8"/>
      <c r="AKG71" s="8"/>
      <c r="AKH71" s="8"/>
      <c r="AKI71" s="8"/>
      <c r="AKJ71" s="8"/>
      <c r="AKK71" s="8"/>
      <c r="AKL71" s="8"/>
      <c r="AKM71" s="8"/>
      <c r="AKN71" s="8"/>
      <c r="AKO71" s="8"/>
      <c r="AKP71" s="8"/>
      <c r="AKQ71" s="8"/>
      <c r="AKR71" s="8"/>
      <c r="AKS71" s="8"/>
      <c r="AKT71" s="8"/>
      <c r="AKU71" s="8"/>
      <c r="AKV71" s="8"/>
      <c r="AKW71" s="8"/>
      <c r="AKX71" s="8"/>
      <c r="AKY71" s="8"/>
      <c r="AKZ71" s="8"/>
      <c r="ALA71" s="8"/>
      <c r="ALB71" s="8"/>
      <c r="ALC71" s="8"/>
      <c r="ALD71" s="8"/>
      <c r="ALE71" s="8"/>
      <c r="ALF71" s="8"/>
    </row>
    <row r="72" spans="1:994" s="26" customFormat="1" ht="45" customHeight="1">
      <c r="A72" s="24">
        <v>35</v>
      </c>
      <c r="B72" s="40" t="s">
        <v>31</v>
      </c>
      <c r="C72" s="25"/>
      <c r="D72" s="25">
        <v>50000</v>
      </c>
      <c r="E72" s="25">
        <f t="shared" si="6"/>
        <v>50000</v>
      </c>
      <c r="AJX72" s="8"/>
      <c r="AJY72" s="8"/>
      <c r="AJZ72" s="8"/>
      <c r="AKA72" s="8"/>
      <c r="AKB72" s="8"/>
      <c r="AKC72" s="8"/>
      <c r="AKD72" s="8"/>
      <c r="AKE72" s="8"/>
      <c r="AKF72" s="8"/>
      <c r="AKG72" s="8"/>
      <c r="AKH72" s="8"/>
      <c r="AKI72" s="8"/>
      <c r="AKJ72" s="8"/>
      <c r="AKK72" s="8"/>
      <c r="AKL72" s="8"/>
      <c r="AKM72" s="8"/>
      <c r="AKN72" s="8"/>
      <c r="AKO72" s="8"/>
      <c r="AKP72" s="8"/>
      <c r="AKQ72" s="8"/>
      <c r="AKR72" s="8"/>
      <c r="AKS72" s="8"/>
      <c r="AKT72" s="8"/>
      <c r="AKU72" s="8"/>
      <c r="AKV72" s="8"/>
      <c r="AKW72" s="8"/>
      <c r="AKX72" s="8"/>
      <c r="AKY72" s="8"/>
      <c r="AKZ72" s="8"/>
      <c r="ALA72" s="8"/>
      <c r="ALB72" s="8"/>
      <c r="ALC72" s="8"/>
      <c r="ALD72" s="8"/>
      <c r="ALE72" s="8"/>
      <c r="ALF72" s="8"/>
    </row>
    <row r="73" spans="1:994" s="26" customFormat="1" ht="63.75" customHeight="1">
      <c r="A73" s="27">
        <v>36</v>
      </c>
      <c r="B73" s="43" t="s">
        <v>32</v>
      </c>
      <c r="C73" s="25"/>
      <c r="D73" s="25">
        <v>691500</v>
      </c>
      <c r="E73" s="25">
        <f t="shared" si="6"/>
        <v>691500</v>
      </c>
      <c r="AJX73" s="8"/>
      <c r="AJY73" s="8"/>
      <c r="AJZ73" s="8"/>
      <c r="AKA73" s="8"/>
      <c r="AKB73" s="8"/>
      <c r="AKC73" s="8"/>
      <c r="AKD73" s="8"/>
      <c r="AKE73" s="8"/>
      <c r="AKF73" s="8"/>
      <c r="AKG73" s="8"/>
      <c r="AKH73" s="8"/>
      <c r="AKI73" s="8"/>
      <c r="AKJ73" s="8"/>
      <c r="AKK73" s="8"/>
      <c r="AKL73" s="8"/>
      <c r="AKM73" s="8"/>
      <c r="AKN73" s="8"/>
      <c r="AKO73" s="8"/>
      <c r="AKP73" s="8"/>
      <c r="AKQ73" s="8"/>
      <c r="AKR73" s="8"/>
      <c r="AKS73" s="8"/>
      <c r="AKT73" s="8"/>
      <c r="AKU73" s="8"/>
      <c r="AKV73" s="8"/>
      <c r="AKW73" s="8"/>
      <c r="AKX73" s="8"/>
      <c r="AKY73" s="8"/>
      <c r="AKZ73" s="8"/>
      <c r="ALA73" s="8"/>
      <c r="ALB73" s="8"/>
      <c r="ALC73" s="8"/>
      <c r="ALD73" s="8"/>
      <c r="ALE73" s="8"/>
      <c r="ALF73" s="8"/>
    </row>
    <row r="74" spans="1:994" s="26" customFormat="1" ht="41.25" customHeight="1">
      <c r="A74" s="27">
        <v>37</v>
      </c>
      <c r="B74" s="40" t="s">
        <v>33</v>
      </c>
      <c r="C74" s="25"/>
      <c r="D74" s="25">
        <v>310000</v>
      </c>
      <c r="E74" s="25">
        <f t="shared" si="6"/>
        <v>310000</v>
      </c>
      <c r="AJX74" s="8"/>
      <c r="AJY74" s="8"/>
      <c r="AJZ74" s="8"/>
      <c r="AKA74" s="8"/>
      <c r="AKB74" s="8"/>
      <c r="AKC74" s="8"/>
      <c r="AKD74" s="8"/>
      <c r="AKE74" s="8"/>
      <c r="AKF74" s="8"/>
      <c r="AKG74" s="8"/>
      <c r="AKH74" s="8"/>
      <c r="AKI74" s="8"/>
      <c r="AKJ74" s="8"/>
      <c r="AKK74" s="8"/>
      <c r="AKL74" s="8"/>
      <c r="AKM74" s="8"/>
      <c r="AKN74" s="8"/>
      <c r="AKO74" s="8"/>
      <c r="AKP74" s="8"/>
      <c r="AKQ74" s="8"/>
      <c r="AKR74" s="8"/>
      <c r="AKS74" s="8"/>
      <c r="AKT74" s="8"/>
      <c r="AKU74" s="8"/>
      <c r="AKV74" s="8"/>
      <c r="AKW74" s="8"/>
      <c r="AKX74" s="8"/>
      <c r="AKY74" s="8"/>
      <c r="AKZ74" s="8"/>
      <c r="ALA74" s="8"/>
      <c r="ALB74" s="8"/>
      <c r="ALC74" s="8"/>
      <c r="ALD74" s="8"/>
      <c r="ALE74" s="8"/>
      <c r="ALF74" s="8"/>
    </row>
    <row r="75" spans="1:994" s="26" customFormat="1" ht="92.25" customHeight="1">
      <c r="A75" s="24">
        <v>38</v>
      </c>
      <c r="B75" s="40" t="s">
        <v>83</v>
      </c>
      <c r="C75" s="25"/>
      <c r="D75" s="25">
        <f>5711.31+2549.2593+1717.344</f>
        <v>9977.9133000000002</v>
      </c>
      <c r="E75" s="25">
        <f t="shared" si="6"/>
        <v>9977.9133000000002</v>
      </c>
      <c r="AJX75" s="8"/>
      <c r="AJY75" s="8"/>
      <c r="AJZ75" s="8"/>
      <c r="AKA75" s="8"/>
      <c r="AKB75" s="8"/>
      <c r="AKC75" s="8"/>
      <c r="AKD75" s="8"/>
      <c r="AKE75" s="8"/>
      <c r="AKF75" s="8"/>
      <c r="AKG75" s="8"/>
      <c r="AKH75" s="8"/>
      <c r="AKI75" s="8"/>
      <c r="AKJ75" s="8"/>
      <c r="AKK75" s="8"/>
      <c r="AKL75" s="8"/>
      <c r="AKM75" s="8"/>
      <c r="AKN75" s="8"/>
      <c r="AKO75" s="8"/>
      <c r="AKP75" s="8"/>
      <c r="AKQ75" s="8"/>
      <c r="AKR75" s="8"/>
      <c r="AKS75" s="8"/>
      <c r="AKT75" s="8"/>
      <c r="AKU75" s="8"/>
      <c r="AKV75" s="8"/>
      <c r="AKW75" s="8"/>
      <c r="AKX75" s="8"/>
      <c r="AKY75" s="8"/>
      <c r="AKZ75" s="8"/>
      <c r="ALA75" s="8"/>
      <c r="ALB75" s="8"/>
      <c r="ALC75" s="8"/>
      <c r="ALD75" s="8"/>
      <c r="ALE75" s="8"/>
      <c r="ALF75" s="8"/>
    </row>
    <row r="76" spans="1:994" s="26" customFormat="1" ht="66.75" customHeight="1">
      <c r="A76" s="27">
        <v>39</v>
      </c>
      <c r="B76" s="41" t="s">
        <v>62</v>
      </c>
      <c r="C76" s="25"/>
      <c r="D76" s="25">
        <v>20000</v>
      </c>
      <c r="E76" s="25">
        <f t="shared" si="6"/>
        <v>20000</v>
      </c>
      <c r="AJX76" s="8"/>
      <c r="AJY76" s="8"/>
      <c r="AJZ76" s="8"/>
      <c r="AKA76" s="8"/>
      <c r="AKB76" s="8"/>
      <c r="AKC76" s="8"/>
      <c r="AKD76" s="8"/>
      <c r="AKE76" s="8"/>
      <c r="AKF76" s="8"/>
      <c r="AKG76" s="8"/>
      <c r="AKH76" s="8"/>
      <c r="AKI76" s="8"/>
      <c r="AKJ76" s="8"/>
      <c r="AKK76" s="8"/>
      <c r="AKL76" s="8"/>
      <c r="AKM76" s="8"/>
      <c r="AKN76" s="8"/>
      <c r="AKO76" s="8"/>
      <c r="AKP76" s="8"/>
      <c r="AKQ76" s="8"/>
      <c r="AKR76" s="8"/>
      <c r="AKS76" s="8"/>
      <c r="AKT76" s="8"/>
      <c r="AKU76" s="8"/>
      <c r="AKV76" s="8"/>
      <c r="AKW76" s="8"/>
      <c r="AKX76" s="8"/>
      <c r="AKY76" s="8"/>
      <c r="AKZ76" s="8"/>
      <c r="ALA76" s="8"/>
      <c r="ALB76" s="8"/>
      <c r="ALC76" s="8"/>
      <c r="ALD76" s="8"/>
      <c r="ALE76" s="8"/>
      <c r="ALF76" s="8"/>
    </row>
    <row r="77" spans="1:994" s="26" customFormat="1" ht="70.5" customHeight="1">
      <c r="A77" s="27">
        <v>40</v>
      </c>
      <c r="B77" s="41" t="s">
        <v>56</v>
      </c>
      <c r="C77" s="25"/>
      <c r="D77" s="25">
        <v>5000</v>
      </c>
      <c r="E77" s="25">
        <f t="shared" si="6"/>
        <v>5000</v>
      </c>
      <c r="AJX77" s="8"/>
      <c r="AJY77" s="8"/>
      <c r="AJZ77" s="8"/>
      <c r="AKA77" s="8"/>
      <c r="AKB77" s="8"/>
      <c r="AKC77" s="8"/>
      <c r="AKD77" s="8"/>
      <c r="AKE77" s="8"/>
      <c r="AKF77" s="8"/>
      <c r="AKG77" s="8"/>
      <c r="AKH77" s="8"/>
      <c r="AKI77" s="8"/>
      <c r="AKJ77" s="8"/>
      <c r="AKK77" s="8"/>
      <c r="AKL77" s="8"/>
      <c r="AKM77" s="8"/>
      <c r="AKN77" s="8"/>
      <c r="AKO77" s="8"/>
      <c r="AKP77" s="8"/>
      <c r="AKQ77" s="8"/>
      <c r="AKR77" s="8"/>
      <c r="AKS77" s="8"/>
      <c r="AKT77" s="8"/>
      <c r="AKU77" s="8"/>
      <c r="AKV77" s="8"/>
      <c r="AKW77" s="8"/>
      <c r="AKX77" s="8"/>
      <c r="AKY77" s="8"/>
      <c r="AKZ77" s="8"/>
      <c r="ALA77" s="8"/>
      <c r="ALB77" s="8"/>
      <c r="ALC77" s="8"/>
      <c r="ALD77" s="8"/>
      <c r="ALE77" s="8"/>
      <c r="ALF77" s="8"/>
    </row>
    <row r="78" spans="1:994" s="26" customFormat="1" ht="34.5" customHeight="1">
      <c r="A78" s="24">
        <v>41</v>
      </c>
      <c r="B78" s="41" t="s">
        <v>77</v>
      </c>
      <c r="C78" s="25"/>
      <c r="D78" s="25">
        <v>40000</v>
      </c>
      <c r="E78" s="25">
        <f t="shared" si="6"/>
        <v>40000</v>
      </c>
      <c r="AJX78" s="8"/>
      <c r="AJY78" s="8"/>
      <c r="AJZ78" s="8"/>
      <c r="AKA78" s="8"/>
      <c r="AKB78" s="8"/>
      <c r="AKC78" s="8"/>
      <c r="AKD78" s="8"/>
      <c r="AKE78" s="8"/>
      <c r="AKF78" s="8"/>
      <c r="AKG78" s="8"/>
      <c r="AKH78" s="8"/>
      <c r="AKI78" s="8"/>
      <c r="AKJ78" s="8"/>
      <c r="AKK78" s="8"/>
      <c r="AKL78" s="8"/>
      <c r="AKM78" s="8"/>
      <c r="AKN78" s="8"/>
      <c r="AKO78" s="8"/>
      <c r="AKP78" s="8"/>
      <c r="AKQ78" s="8"/>
      <c r="AKR78" s="8"/>
      <c r="AKS78" s="8"/>
      <c r="AKT78" s="8"/>
      <c r="AKU78" s="8"/>
      <c r="AKV78" s="8"/>
      <c r="AKW78" s="8"/>
      <c r="AKX78" s="8"/>
      <c r="AKY78" s="8"/>
      <c r="AKZ78" s="8"/>
      <c r="ALA78" s="8"/>
      <c r="ALB78" s="8"/>
      <c r="ALC78" s="8"/>
      <c r="ALD78" s="8"/>
      <c r="ALE78" s="8"/>
      <c r="ALF78" s="8"/>
    </row>
    <row r="79" spans="1:994" s="26" customFormat="1" ht="50.25" customHeight="1">
      <c r="A79" s="27">
        <v>42</v>
      </c>
      <c r="B79" s="41" t="s">
        <v>78</v>
      </c>
      <c r="C79" s="25"/>
      <c r="D79" s="25">
        <v>50000</v>
      </c>
      <c r="E79" s="25">
        <f t="shared" si="6"/>
        <v>50000</v>
      </c>
      <c r="AJX79" s="8"/>
      <c r="AJY79" s="8"/>
      <c r="AJZ79" s="8"/>
      <c r="AKA79" s="8"/>
      <c r="AKB79" s="8"/>
      <c r="AKC79" s="8"/>
      <c r="AKD79" s="8"/>
      <c r="AKE79" s="8"/>
      <c r="AKF79" s="8"/>
      <c r="AKG79" s="8"/>
      <c r="AKH79" s="8"/>
      <c r="AKI79" s="8"/>
      <c r="AKJ79" s="8"/>
      <c r="AKK79" s="8"/>
      <c r="AKL79" s="8"/>
      <c r="AKM79" s="8"/>
      <c r="AKN79" s="8"/>
      <c r="AKO79" s="8"/>
      <c r="AKP79" s="8"/>
      <c r="AKQ79" s="8"/>
      <c r="AKR79" s="8"/>
      <c r="AKS79" s="8"/>
      <c r="AKT79" s="8"/>
      <c r="AKU79" s="8"/>
      <c r="AKV79" s="8"/>
      <c r="AKW79" s="8"/>
      <c r="AKX79" s="8"/>
      <c r="AKY79" s="8"/>
      <c r="AKZ79" s="8"/>
      <c r="ALA79" s="8"/>
      <c r="ALB79" s="8"/>
      <c r="ALC79" s="8"/>
      <c r="ALD79" s="8"/>
      <c r="ALE79" s="8"/>
      <c r="ALF79" s="8"/>
    </row>
    <row r="80" spans="1:994" s="26" customFormat="1" ht="48" customHeight="1">
      <c r="A80" s="27">
        <v>43</v>
      </c>
      <c r="B80" s="41" t="s">
        <v>82</v>
      </c>
      <c r="C80" s="25"/>
      <c r="D80" s="25">
        <v>130000</v>
      </c>
      <c r="E80" s="25">
        <f t="shared" si="6"/>
        <v>130000</v>
      </c>
      <c r="AJX80" s="8"/>
      <c r="AJY80" s="8"/>
      <c r="AJZ80" s="8"/>
      <c r="AKA80" s="8"/>
      <c r="AKB80" s="8"/>
      <c r="AKC80" s="8"/>
      <c r="AKD80" s="8"/>
      <c r="AKE80" s="8"/>
      <c r="AKF80" s="8"/>
      <c r="AKG80" s="8"/>
      <c r="AKH80" s="8"/>
      <c r="AKI80" s="8"/>
      <c r="AKJ80" s="8"/>
      <c r="AKK80" s="8"/>
      <c r="AKL80" s="8"/>
      <c r="AKM80" s="8"/>
      <c r="AKN80" s="8"/>
      <c r="AKO80" s="8"/>
      <c r="AKP80" s="8"/>
      <c r="AKQ80" s="8"/>
      <c r="AKR80" s="8"/>
      <c r="AKS80" s="8"/>
      <c r="AKT80" s="8"/>
      <c r="AKU80" s="8"/>
      <c r="AKV80" s="8"/>
      <c r="AKW80" s="8"/>
      <c r="AKX80" s="8"/>
      <c r="AKY80" s="8"/>
      <c r="AKZ80" s="8"/>
      <c r="ALA80" s="8"/>
      <c r="ALB80" s="8"/>
      <c r="ALC80" s="8"/>
      <c r="ALD80" s="8"/>
      <c r="ALE80" s="8"/>
      <c r="ALF80" s="8"/>
    </row>
    <row r="81" spans="1:994" s="26" customFormat="1" ht="34.5" customHeight="1">
      <c r="A81" s="24">
        <v>44</v>
      </c>
      <c r="B81" s="41" t="s">
        <v>79</v>
      </c>
      <c r="C81" s="25"/>
      <c r="D81" s="25">
        <v>130000</v>
      </c>
      <c r="E81" s="25">
        <f t="shared" si="6"/>
        <v>130000</v>
      </c>
      <c r="AJX81" s="8"/>
      <c r="AJY81" s="8"/>
      <c r="AJZ81" s="8"/>
      <c r="AKA81" s="8"/>
      <c r="AKB81" s="8"/>
      <c r="AKC81" s="8"/>
      <c r="AKD81" s="8"/>
      <c r="AKE81" s="8"/>
      <c r="AKF81" s="8"/>
      <c r="AKG81" s="8"/>
      <c r="AKH81" s="8"/>
      <c r="AKI81" s="8"/>
      <c r="AKJ81" s="8"/>
      <c r="AKK81" s="8"/>
      <c r="AKL81" s="8"/>
      <c r="AKM81" s="8"/>
      <c r="AKN81" s="8"/>
      <c r="AKO81" s="8"/>
      <c r="AKP81" s="8"/>
      <c r="AKQ81" s="8"/>
      <c r="AKR81" s="8"/>
      <c r="AKS81" s="8"/>
      <c r="AKT81" s="8"/>
      <c r="AKU81" s="8"/>
      <c r="AKV81" s="8"/>
      <c r="AKW81" s="8"/>
      <c r="AKX81" s="8"/>
      <c r="AKY81" s="8"/>
      <c r="AKZ81" s="8"/>
      <c r="ALA81" s="8"/>
      <c r="ALB81" s="8"/>
      <c r="ALC81" s="8"/>
      <c r="ALD81" s="8"/>
      <c r="ALE81" s="8"/>
      <c r="ALF81" s="8"/>
    </row>
    <row r="82" spans="1:994" s="26" customFormat="1" ht="27.75" customHeight="1">
      <c r="A82" s="27">
        <v>45</v>
      </c>
      <c r="B82" s="41" t="s">
        <v>80</v>
      </c>
      <c r="C82" s="25"/>
      <c r="D82" s="25">
        <v>50000</v>
      </c>
      <c r="E82" s="25">
        <f t="shared" si="6"/>
        <v>50000</v>
      </c>
      <c r="AJX82" s="8"/>
      <c r="AJY82" s="8"/>
      <c r="AJZ82" s="8"/>
      <c r="AKA82" s="8"/>
      <c r="AKB82" s="8"/>
      <c r="AKC82" s="8"/>
      <c r="AKD82" s="8"/>
      <c r="AKE82" s="8"/>
      <c r="AKF82" s="8"/>
      <c r="AKG82" s="8"/>
      <c r="AKH82" s="8"/>
      <c r="AKI82" s="8"/>
      <c r="AKJ82" s="8"/>
      <c r="AKK82" s="8"/>
      <c r="AKL82" s="8"/>
      <c r="AKM82" s="8"/>
      <c r="AKN82" s="8"/>
      <c r="AKO82" s="8"/>
      <c r="AKP82" s="8"/>
      <c r="AKQ82" s="8"/>
      <c r="AKR82" s="8"/>
      <c r="AKS82" s="8"/>
      <c r="AKT82" s="8"/>
      <c r="AKU82" s="8"/>
      <c r="AKV82" s="8"/>
      <c r="AKW82" s="8"/>
      <c r="AKX82" s="8"/>
      <c r="AKY82" s="8"/>
      <c r="AKZ82" s="8"/>
      <c r="ALA82" s="8"/>
      <c r="ALB82" s="8"/>
      <c r="ALC82" s="8"/>
      <c r="ALD82" s="8"/>
      <c r="ALE82" s="8"/>
      <c r="ALF82" s="8"/>
    </row>
    <row r="83" spans="1:994" s="26" customFormat="1" ht="50.25" customHeight="1">
      <c r="A83" s="27">
        <v>46</v>
      </c>
      <c r="B83" s="41" t="s">
        <v>81</v>
      </c>
      <c r="C83" s="25"/>
      <c r="D83" s="25">
        <v>30000</v>
      </c>
      <c r="E83" s="25">
        <f t="shared" si="6"/>
        <v>30000</v>
      </c>
      <c r="AJX83" s="8"/>
      <c r="AJY83" s="8"/>
      <c r="AJZ83" s="8"/>
      <c r="AKA83" s="8"/>
      <c r="AKB83" s="8"/>
      <c r="AKC83" s="8"/>
      <c r="AKD83" s="8"/>
      <c r="AKE83" s="8"/>
      <c r="AKF83" s="8"/>
      <c r="AKG83" s="8"/>
      <c r="AKH83" s="8"/>
      <c r="AKI83" s="8"/>
      <c r="AKJ83" s="8"/>
      <c r="AKK83" s="8"/>
      <c r="AKL83" s="8"/>
      <c r="AKM83" s="8"/>
      <c r="AKN83" s="8"/>
      <c r="AKO83" s="8"/>
      <c r="AKP83" s="8"/>
      <c r="AKQ83" s="8"/>
      <c r="AKR83" s="8"/>
      <c r="AKS83" s="8"/>
      <c r="AKT83" s="8"/>
      <c r="AKU83" s="8"/>
      <c r="AKV83" s="8"/>
      <c r="AKW83" s="8"/>
      <c r="AKX83" s="8"/>
      <c r="AKY83" s="8"/>
      <c r="AKZ83" s="8"/>
      <c r="ALA83" s="8"/>
      <c r="ALB83" s="8"/>
      <c r="ALC83" s="8"/>
      <c r="ALD83" s="8"/>
      <c r="ALE83" s="8"/>
      <c r="ALF83" s="8"/>
    </row>
    <row r="84" spans="1:994" s="26" customFormat="1" ht="39.75" customHeight="1">
      <c r="A84" s="24">
        <v>47</v>
      </c>
      <c r="B84" s="36" t="s">
        <v>34</v>
      </c>
      <c r="C84" s="25"/>
      <c r="D84" s="25">
        <v>1500000</v>
      </c>
      <c r="E84" s="25">
        <f t="shared" si="6"/>
        <v>1500000</v>
      </c>
      <c r="AJX84" s="8"/>
      <c r="AJY84" s="8"/>
      <c r="AJZ84" s="8"/>
      <c r="AKA84" s="8"/>
      <c r="AKB84" s="8"/>
      <c r="AKC84" s="8"/>
      <c r="AKD84" s="8"/>
      <c r="AKE84" s="8"/>
      <c r="AKF84" s="8"/>
      <c r="AKG84" s="8"/>
      <c r="AKH84" s="8"/>
      <c r="AKI84" s="8"/>
      <c r="AKJ84" s="8"/>
      <c r="AKK84" s="8"/>
      <c r="AKL84" s="8"/>
      <c r="AKM84" s="8"/>
      <c r="AKN84" s="8"/>
      <c r="AKO84" s="8"/>
      <c r="AKP84" s="8"/>
      <c r="AKQ84" s="8"/>
      <c r="AKR84" s="8"/>
      <c r="AKS84" s="8"/>
      <c r="AKT84" s="8"/>
      <c r="AKU84" s="8"/>
      <c r="AKV84" s="8"/>
      <c r="AKW84" s="8"/>
      <c r="AKX84" s="8"/>
      <c r="AKY84" s="8"/>
      <c r="AKZ84" s="8"/>
      <c r="ALA84" s="8"/>
      <c r="ALB84" s="8"/>
      <c r="ALC84" s="8"/>
      <c r="ALD84" s="8"/>
      <c r="ALE84" s="8"/>
      <c r="ALF84" s="8"/>
    </row>
    <row r="85" spans="1:994" s="26" customFormat="1" ht="42" customHeight="1">
      <c r="A85" s="27">
        <v>48</v>
      </c>
      <c r="B85" s="36" t="s">
        <v>57</v>
      </c>
      <c r="C85" s="25"/>
      <c r="D85" s="25">
        <v>430000</v>
      </c>
      <c r="E85" s="25">
        <f t="shared" si="6"/>
        <v>430000</v>
      </c>
      <c r="AJX85" s="8"/>
      <c r="AJY85" s="8"/>
      <c r="AJZ85" s="8"/>
      <c r="AKA85" s="8"/>
      <c r="AKB85" s="8"/>
      <c r="AKC85" s="8"/>
      <c r="AKD85" s="8"/>
      <c r="AKE85" s="8"/>
      <c r="AKF85" s="8"/>
      <c r="AKG85" s="8"/>
      <c r="AKH85" s="8"/>
      <c r="AKI85" s="8"/>
      <c r="AKJ85" s="8"/>
      <c r="AKK85" s="8"/>
      <c r="AKL85" s="8"/>
      <c r="AKM85" s="8"/>
      <c r="AKN85" s="8"/>
      <c r="AKO85" s="8"/>
      <c r="AKP85" s="8"/>
      <c r="AKQ85" s="8"/>
      <c r="AKR85" s="8"/>
      <c r="AKS85" s="8"/>
      <c r="AKT85" s="8"/>
      <c r="AKU85" s="8"/>
      <c r="AKV85" s="8"/>
      <c r="AKW85" s="8"/>
      <c r="AKX85" s="8"/>
      <c r="AKY85" s="8"/>
      <c r="AKZ85" s="8"/>
      <c r="ALA85" s="8"/>
      <c r="ALB85" s="8"/>
      <c r="ALC85" s="8"/>
      <c r="ALD85" s="8"/>
      <c r="ALE85" s="8"/>
      <c r="ALF85" s="8"/>
    </row>
    <row r="86" spans="1:994" s="26" customFormat="1" ht="66" customHeight="1">
      <c r="A86" s="27">
        <v>49</v>
      </c>
      <c r="B86" s="36" t="s">
        <v>90</v>
      </c>
      <c r="C86" s="25"/>
      <c r="D86" s="25">
        <v>18986.894</v>
      </c>
      <c r="E86" s="25">
        <f t="shared" si="6"/>
        <v>18986.894</v>
      </c>
      <c r="AJX86" s="8"/>
      <c r="AJY86" s="8"/>
      <c r="AJZ86" s="8"/>
      <c r="AKA86" s="8"/>
      <c r="AKB86" s="8"/>
      <c r="AKC86" s="8"/>
      <c r="AKD86" s="8"/>
      <c r="AKE86" s="8"/>
      <c r="AKF86" s="8"/>
      <c r="AKG86" s="8"/>
      <c r="AKH86" s="8"/>
      <c r="AKI86" s="8"/>
      <c r="AKJ86" s="8"/>
      <c r="AKK86" s="8"/>
      <c r="AKL86" s="8"/>
      <c r="AKM86" s="8"/>
      <c r="AKN86" s="8"/>
      <c r="AKO86" s="8"/>
      <c r="AKP86" s="8"/>
      <c r="AKQ86" s="8"/>
      <c r="AKR86" s="8"/>
      <c r="AKS86" s="8"/>
      <c r="AKT86" s="8"/>
      <c r="AKU86" s="8"/>
      <c r="AKV86" s="8"/>
      <c r="AKW86" s="8"/>
      <c r="AKX86" s="8"/>
      <c r="AKY86" s="8"/>
      <c r="AKZ86" s="8"/>
      <c r="ALA86" s="8"/>
      <c r="ALB86" s="8"/>
      <c r="ALC86" s="8"/>
      <c r="ALD86" s="8"/>
      <c r="ALE86" s="8"/>
      <c r="ALF86" s="8"/>
    </row>
    <row r="87" spans="1:994" s="22" customFormat="1" ht="50.25" customHeight="1">
      <c r="A87" s="27">
        <v>50</v>
      </c>
      <c r="B87" s="51" t="s">
        <v>58</v>
      </c>
      <c r="C87" s="25"/>
      <c r="D87" s="28">
        <v>150000</v>
      </c>
      <c r="E87" s="25">
        <f t="shared" si="6"/>
        <v>150000</v>
      </c>
      <c r="AJX87" s="33"/>
      <c r="AJY87" s="33"/>
      <c r="AJZ87" s="33"/>
      <c r="AKA87" s="33"/>
      <c r="AKB87" s="33"/>
      <c r="AKC87" s="33"/>
      <c r="AKD87" s="8"/>
      <c r="AKE87" s="8"/>
      <c r="AKF87" s="8"/>
      <c r="AKG87" s="8"/>
      <c r="AKH87" s="8"/>
      <c r="AKI87" s="8"/>
      <c r="AKJ87" s="8"/>
      <c r="AKK87" s="8"/>
      <c r="AKL87" s="8"/>
      <c r="AKM87" s="8"/>
      <c r="AKN87" s="8"/>
      <c r="AKO87" s="8"/>
      <c r="AKP87" s="8"/>
      <c r="AKQ87" s="8"/>
      <c r="AKR87" s="8"/>
      <c r="AKS87" s="8"/>
      <c r="AKT87" s="8"/>
      <c r="AKU87" s="8"/>
      <c r="AKV87" s="8"/>
      <c r="AKW87" s="8"/>
      <c r="AKX87" s="8"/>
      <c r="AKY87" s="8"/>
      <c r="AKZ87" s="8"/>
      <c r="ALA87" s="8"/>
      <c r="ALB87" s="8"/>
      <c r="ALC87" s="8"/>
      <c r="ALD87" s="8"/>
      <c r="ALE87" s="8"/>
      <c r="ALF87" s="8"/>
    </row>
    <row r="88" spans="1:994">
      <c r="B88" s="3"/>
    </row>
    <row r="89" spans="1:994">
      <c r="B89" s="3"/>
    </row>
    <row r="90" spans="1:994">
      <c r="B90" s="3"/>
    </row>
    <row r="91" spans="1:994">
      <c r="B91" s="3"/>
    </row>
    <row r="92" spans="1:994">
      <c r="B92" s="3"/>
    </row>
    <row r="93" spans="1:994">
      <c r="B93" s="3"/>
    </row>
    <row r="94" spans="1:994">
      <c r="B94" s="3"/>
    </row>
    <row r="95" spans="1:994">
      <c r="B95" s="3"/>
    </row>
    <row r="96" spans="1:994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</sheetData>
  <mergeCells count="1">
    <mergeCell ref="B1:E1"/>
  </mergeCells>
  <pageMargins left="0.39370078740157483" right="0.39370078740157483" top="0.55118110236220474" bottom="0.35433070866141736" header="0.39370078740157483" footer="0.51181102362204722"/>
  <pageSetup paperSize="9" scale="40" fitToHeight="4" orientation="portrait" horizontalDpi="300" verticalDpi="300" r:id="rId1"/>
  <headerFooter>
    <oddHeader>&amp;C&amp;"Arial,Обычный"&amp;10&amp;P</oddHeader>
  </headerFooter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2230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11.06.2025</vt:lpstr>
      <vt:lpstr>'11.06.2025'!Print_Area_0</vt:lpstr>
      <vt:lpstr>'11.06.2025'!Заголовки_для_печати</vt:lpstr>
      <vt:lpstr>'11.06.2025'!Область_печати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Роза Сунгатова</dc:creator>
  <dc:description/>
  <cp:lastModifiedBy>Сергей Злобин</cp:lastModifiedBy>
  <cp:revision>730</cp:revision>
  <cp:lastPrinted>2025-04-04T04:52:50Z</cp:lastPrinted>
  <dcterms:created xsi:type="dcterms:W3CDTF">2024-08-06T14:16:54Z</dcterms:created>
  <dcterms:modified xsi:type="dcterms:W3CDTF">2025-06-18T07:45:04Z</dcterms:modified>
  <dc:language>ru-RU</dc:language>
</cp:coreProperties>
</file>