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Загот кормов 2024 МРОТ 20020" r:id="rId1" sheetId="1" state="visible"/>
  </sheets>
  <definedNames>
    <definedName hidden="false" localSheetId="0" name="Excel_BuiltIn__FilterDatabase">'Загот кормов 2024 МРОТ 20020'!$A$5:$J$638</definedName>
    <definedName hidden="false" localSheetId="0" name="_xlnm.Print_Area">'Загот кормов 2024 МРОТ 20020'!$A$1:$J$638</definedName>
  </definedNames>
</workbook>
</file>

<file path=xl/comments1.xml><?xml version="1.0" encoding="utf-8"?>
<comments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authors>
    <author/>
  </authors>
  <commentList>
    <comment authorId="0" ref="F114">
      <text>
        <r>
          <rPr>
            <rFont val="Arial"/>
            <sz val="10"/>
          </rPr>
          <t>Eduard.Aisin:</t>
        </r>
        <r>
          <t xml:space="preserve">
</t>
        </r>
        <r>
          <rPr>
            <rFont val="Tahoma"/>
            <color rgb="000000" tint="0"/>
            <sz val="8"/>
          </rPr>
          <t>строка 25 ягуар/2</t>
        </r>
        <r>
          <t xml:space="preserve">
</t>
        </r>
      </text>
    </comment>
    <comment authorId="0" ref="F116">
      <text>
        <r>
          <rPr>
            <rFont val="Arial"/>
            <sz val="10"/>
          </rPr>
          <t>Eduard.Aisin:</t>
        </r>
        <r>
          <t xml:space="preserve">
</t>
        </r>
        <r>
          <rPr>
            <rFont val="Tahoma"/>
            <color rgb="000000" tint="0"/>
            <sz val="8"/>
          </rPr>
          <t>строка 25 ягуар/2</t>
        </r>
        <r>
          <t xml:space="preserve">
</t>
        </r>
      </text>
    </comment>
    <comment authorId="0" ref="F328">
      <text>
        <r>
          <rPr>
            <rFont val="Arial"/>
            <sz val="10"/>
          </rPr>
          <t>Eduard.Aisin:</t>
        </r>
        <r>
          <t xml:space="preserve">
</t>
        </r>
        <r>
          <rPr>
            <rFont val="Tahoma"/>
            <color rgb="000000" tint="0"/>
            <sz val="8"/>
          </rPr>
          <t>при урожан 18ц/га</t>
        </r>
      </text>
    </comment>
    <comment authorId="0" ref="F343">
      <text>
        <r>
          <rPr>
            <rFont val="Arial"/>
            <sz val="10"/>
          </rPr>
          <t>eduard.aisin:</t>
        </r>
        <r>
          <t xml:space="preserve">
</t>
        </r>
        <r>
          <rPr>
            <rFont val="Tahoma"/>
            <color rgb="000000" tint="0"/>
            <sz val="8"/>
          </rPr>
          <t>Пересмотреть норматив</t>
        </r>
      </text>
    </comment>
    <comment authorId="0" ref="F629">
      <text>
        <r>
          <rPr>
            <rFont val="Arial"/>
            <sz val="10"/>
          </rPr>
          <t>Eduard.Aisin:</t>
        </r>
        <r>
          <t xml:space="preserve">
</t>
        </r>
        <r>
          <rPr>
            <rFont val="Tahoma"/>
            <color rgb="000000" tint="0"/>
            <sz val="8"/>
          </rPr>
          <t>строка 25 ягуар/2</t>
        </r>
        <r>
          <t xml:space="preserve">
</t>
        </r>
      </text>
    </comment>
  </commentList>
</comments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<sst xmlns="http://schemas.openxmlformats.org/spreadsheetml/2006/main" xmlns:a="http://schemas.openxmlformats.org/drawingml/2006/main" xmlns:a15="http://schemas.microsoft.com/office/drawing/2012/main" xmlns:asvg="http://schemas.microsoft.com/office/drawing/2016/SVG/main" xmlns:c="http://schemas.openxmlformats.org/drawingml/2006/chart" xmlns:co="http://ncloudtech.com" xmlns:co-ooxml="http://ncloudtech.com/ooxml" xmlns:m="http://schemas.openxmlformats.org/officeDocument/2006/math" xmlns:mc="http://schemas.openxmlformats.org/markup-compatibility/2006" xmlns:o="urn:schemas-microsoft-com:office:office" xmlns:p="http://schemas.openxmlformats.org/presentationml/2006/main" xmlns:pic="http://schemas.openxmlformats.org/drawingml/2006/picture" xmlns:r="http://schemas.openxmlformats.org/officeDocument/2006/relationships" xmlns:s="http://schemas.openxmlformats.org/officeDocument/2006/sharedTypes" xmlns:sl="http://schemas.openxmlformats.org/schemaLibrary/2006/main" xmlns:v="urn:schemas-microsoft-com:vml" xmlns:w="http://schemas.openxmlformats.org/wordprocessingml/2006/main" xmlns:w10="urn:schemas-microsoft-com:office:word" xmlns:w14="http://schemas.microsoft.com/office/word/2010/wordml" xmlns:w15="http://schemas.microsoft.com/office/word/2012/wordml" xmlns:wp="http://schemas.openxmlformats.org/drawingml/2006/wordprocessingDrawing" xmlns:wpg="http://schemas.microsoft.com/office/word/2010/wordprocessingGroup" xmlns:wps="http://schemas.microsoft.com/office/word/2010/wordprocessingShape" xmlns:x="urn:schemas-microsoft-com:office:excel" xmlns:x14="http://schemas.microsoft.com/office/spreadsheetml/2009/9/main" xmlns:xdr="http://schemas.openxmlformats.org/drawingml/2006/spreadsheetDrawing" xmlns:xm="http://schemas.microsoft.com/office/excel/2006/main" mc:Ignorable="co co-ooxml w14 x14 w15">
  <si>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Приложение к письму</t>
  </si>
  <si>
    <t>Минсельхозпрода РТ</t>
  </si>
  <si>
    <t xml:space="preserve">Оплата труда трактористов-машинистов, работающих на заготовке кормов 2025 года </t>
  </si>
  <si>
    <t xml:space="preserve">       МРОТ-23 200 руб.</t>
  </si>
  <si>
    <t>Урожайность</t>
  </si>
  <si>
    <t>Вид работы</t>
  </si>
  <si>
    <t xml:space="preserve">Марка СХТ </t>
  </si>
  <si>
    <t>Марка СХМ</t>
  </si>
  <si>
    <t xml:space="preserve">Норма выработки </t>
  </si>
  <si>
    <t>Разряд работ</t>
  </si>
  <si>
    <t>Тарифная ставка</t>
  </si>
  <si>
    <t>Расценка за 1 га</t>
  </si>
  <si>
    <t>Расценка за 1 т</t>
  </si>
  <si>
    <t xml:space="preserve">га </t>
  </si>
  <si>
    <t xml:space="preserve">тн </t>
  </si>
  <si>
    <t xml:space="preserve">Заготовка сенажа </t>
  </si>
  <si>
    <t>от 20 до 40ц/га</t>
  </si>
  <si>
    <t xml:space="preserve">Кошение </t>
  </si>
  <si>
    <t>Е-303</t>
  </si>
  <si>
    <t>-</t>
  </si>
  <si>
    <t>КПС-5Г</t>
  </si>
  <si>
    <t>СК-5</t>
  </si>
  <si>
    <t>ЖРБ-4,2</t>
  </si>
  <si>
    <t xml:space="preserve">Енисей </t>
  </si>
  <si>
    <t>ЖВН-6</t>
  </si>
  <si>
    <t xml:space="preserve">МТЗ-82 </t>
  </si>
  <si>
    <t>ЖВП-4,9</t>
  </si>
  <si>
    <t>МТЗ-80</t>
  </si>
  <si>
    <t>ЖВП-6,4</t>
  </si>
  <si>
    <t>МТЗ-82</t>
  </si>
  <si>
    <t>TAARUP 3,2 м</t>
  </si>
  <si>
    <t xml:space="preserve">МТЗ-1221 </t>
  </si>
  <si>
    <t>МТЗ-1221</t>
  </si>
  <si>
    <t>TAARUP 4,2 м</t>
  </si>
  <si>
    <t>Магдон (9м) 150л/с</t>
  </si>
  <si>
    <t>Магдон (9м) 100л/с</t>
  </si>
  <si>
    <t>Магдон, ЕС-1 (7м)</t>
  </si>
  <si>
    <t>ЕС-1 (9м)</t>
  </si>
  <si>
    <t>Полесье</t>
  </si>
  <si>
    <t>КПР-9</t>
  </si>
  <si>
    <t>Кошение люцерны</t>
  </si>
  <si>
    <t>Магдон (7м)</t>
  </si>
  <si>
    <t>Косилка самоходная КСУ-1</t>
  </si>
  <si>
    <t>Косилка самоходная КСУ-2</t>
  </si>
  <si>
    <t>Подбор с измельчением</t>
  </si>
  <si>
    <t>КСК-100</t>
  </si>
  <si>
    <t>КВК-800</t>
  </si>
  <si>
    <t>Ягуар 830</t>
  </si>
  <si>
    <t>Ягуар 850</t>
  </si>
  <si>
    <t>Ягуар 870</t>
  </si>
  <si>
    <t xml:space="preserve">John Deere-7380 </t>
  </si>
  <si>
    <t>John Deere-8400</t>
  </si>
  <si>
    <t>New Holland FR 500</t>
  </si>
  <si>
    <t>КСК-600</t>
  </si>
  <si>
    <t>ДОН-680</t>
  </si>
  <si>
    <t>КГ-6</t>
  </si>
  <si>
    <t>F-2560</t>
  </si>
  <si>
    <t>F-1300</t>
  </si>
  <si>
    <t xml:space="preserve">Транспортировка на расстояние до 8км </t>
  </si>
  <si>
    <t>КамАЗ</t>
  </si>
  <si>
    <t>КамАЗ (с прицепом)</t>
  </si>
  <si>
    <t>Т-150</t>
  </si>
  <si>
    <t>ХТЗ-16131</t>
  </si>
  <si>
    <t>К-700</t>
  </si>
  <si>
    <t>К-701</t>
  </si>
  <si>
    <t>Т-40</t>
  </si>
  <si>
    <t>ЮМЗ-6</t>
  </si>
  <si>
    <t>Трактор XTX-215 (McCormick)</t>
  </si>
  <si>
    <t>Трактор "Fend-924"</t>
  </si>
  <si>
    <t>Трактор "Fend-930"</t>
  </si>
  <si>
    <t>New Holland</t>
  </si>
  <si>
    <t>Бункер накопитель 27 м3</t>
  </si>
  <si>
    <t>New Holland TJ 380</t>
  </si>
  <si>
    <t>Бункер накопитель 40 м3</t>
  </si>
  <si>
    <t>Транспортировка на расстояние от 8,1 до 15км</t>
  </si>
  <si>
    <t>Транспортировка на расстояние от 15,1 до 25км</t>
  </si>
  <si>
    <t>Транспортировка на расстояние свыше 25км</t>
  </si>
  <si>
    <t>Ворошение</t>
  </si>
  <si>
    <t xml:space="preserve">ГВР-6Р </t>
  </si>
  <si>
    <t xml:space="preserve">ГВК-6 </t>
  </si>
  <si>
    <t>Фанекс</t>
  </si>
  <si>
    <t>Трамбовка</t>
  </si>
  <si>
    <t>К-7 (все серии)</t>
  </si>
  <si>
    <t>Погрузчик ТО-18БЗ</t>
  </si>
  <si>
    <t>ДТ-75</t>
  </si>
  <si>
    <t>New Holland 285</t>
  </si>
  <si>
    <t>Амкадор 352</t>
  </si>
  <si>
    <t>Погрузчик "JCB 531-70AG"</t>
  </si>
  <si>
    <t>Укрытие траншеи</t>
  </si>
  <si>
    <t>свыше 40 ц/га</t>
  </si>
  <si>
    <t>XTX-215 (McCormick)</t>
  </si>
  <si>
    <t>KUHN FC813R+FC313RF (8м)</t>
  </si>
  <si>
    <t>Фенд-924</t>
  </si>
  <si>
    <t>Claas Disco 8550 (8м)</t>
  </si>
  <si>
    <t>свыше 60 ц/га</t>
  </si>
  <si>
    <t>свыше 80 ц/га</t>
  </si>
  <si>
    <t>Заготовка сенажа в упаковке</t>
  </si>
  <si>
    <t>Кошение</t>
  </si>
  <si>
    <t>МТЗ - 82</t>
  </si>
  <si>
    <t>ВРС-225/90</t>
  </si>
  <si>
    <t>Rotex R5</t>
  </si>
  <si>
    <t>КПР - 9</t>
  </si>
  <si>
    <t>GT - 540</t>
  </si>
  <si>
    <t>Сгребание валков</t>
  </si>
  <si>
    <t>RCS - 12</t>
  </si>
  <si>
    <t>Прессование тюков</t>
  </si>
  <si>
    <t>R - 12 Super</t>
  </si>
  <si>
    <t>Savanna</t>
  </si>
  <si>
    <t>Упаковка в рулон</t>
  </si>
  <si>
    <t>FW-10</t>
  </si>
  <si>
    <t>Savanna Z</t>
  </si>
  <si>
    <t>Погрузка тюков</t>
  </si>
  <si>
    <t>ПМТ-01</t>
  </si>
  <si>
    <t>Заготовка сена</t>
  </si>
  <si>
    <t>18 ц/га</t>
  </si>
  <si>
    <t>TAARUP - 3,2м</t>
  </si>
  <si>
    <t>TAARUP - 3,2</t>
  </si>
  <si>
    <t>КПД-310</t>
  </si>
  <si>
    <t>TAARUP-4,2м</t>
  </si>
  <si>
    <t>КДН-210</t>
  </si>
  <si>
    <t>КС-2,1</t>
  </si>
  <si>
    <t xml:space="preserve">Магдон (7 м) </t>
  </si>
  <si>
    <t>КСУ-1 (7 м)</t>
  </si>
  <si>
    <t>TAARUP-3,2м</t>
  </si>
  <si>
    <t>TAARUP 4,2м</t>
  </si>
  <si>
    <t>TAARUP 3,2м</t>
  </si>
  <si>
    <t>KVHN  FC 813R</t>
  </si>
  <si>
    <t>КПП-4,2</t>
  </si>
  <si>
    <t>Кошение с измельчением без подбора</t>
  </si>
  <si>
    <t>Фанекс 6м</t>
  </si>
  <si>
    <t>Андекс 6м</t>
  </si>
  <si>
    <t>ГВК-3</t>
  </si>
  <si>
    <t>ГВК-6</t>
  </si>
  <si>
    <t>GA - 9531</t>
  </si>
  <si>
    <t>GF - 8702</t>
  </si>
  <si>
    <t>Укладка в валки</t>
  </si>
  <si>
    <t>Андекс</t>
  </si>
  <si>
    <t>Прессование</t>
  </si>
  <si>
    <t>ПСМ-5</t>
  </si>
  <si>
    <t>ПРП-1,6</t>
  </si>
  <si>
    <t>ПРФ-750</t>
  </si>
  <si>
    <t>ПРФ-180</t>
  </si>
  <si>
    <t>ЛВ-12200</t>
  </si>
  <si>
    <t>ЛВ-1201</t>
  </si>
  <si>
    <t>Кверелланд</t>
  </si>
  <si>
    <t>VN - 2190</t>
  </si>
  <si>
    <t>Трактор Фенд 924</t>
  </si>
  <si>
    <t>LSB 1290</t>
  </si>
  <si>
    <t>Сгребание</t>
  </si>
  <si>
    <t>Сволакивание сена с валков</t>
  </si>
  <si>
    <t>Сгребание пресованного сена</t>
  </si>
  <si>
    <t>К-744</t>
  </si>
  <si>
    <t>ВНК-11</t>
  </si>
  <si>
    <t>Скирдование рулонов</t>
  </si>
  <si>
    <t>КУН-10</t>
  </si>
  <si>
    <t>Транспортировка с погрузкой на 9 км</t>
  </si>
  <si>
    <t>Погрузчик-транспортировщик (ПТ -10р)</t>
  </si>
  <si>
    <t>Сармат</t>
  </si>
  <si>
    <t>ЛТЗ-55 А</t>
  </si>
  <si>
    <t>Заготовка соломы</t>
  </si>
  <si>
    <t xml:space="preserve">Сгребание </t>
  </si>
  <si>
    <t>Т-25</t>
  </si>
  <si>
    <t>ПРФ-100,110</t>
  </si>
  <si>
    <t>Погрузка соломы</t>
  </si>
  <si>
    <t>МТЗ - 82, 80</t>
  </si>
  <si>
    <t>Разгрузка соломы</t>
  </si>
  <si>
    <t>Сволакивание</t>
  </si>
  <si>
    <t>Т-150, МТЗ-80</t>
  </si>
  <si>
    <t>МТЗ 1221</t>
  </si>
  <si>
    <t>ВТУ-100</t>
  </si>
  <si>
    <t>Укладка соломы или сена вручную скирдоправами</t>
  </si>
  <si>
    <t>Погрузка - разгрузка соломы</t>
  </si>
  <si>
    <t>ПЭ-0,8</t>
  </si>
  <si>
    <t>Заготовка зеленой массы для кормления скота</t>
  </si>
  <si>
    <t>50-70 ц/га</t>
  </si>
  <si>
    <t>Кошение с измельчением и погрузкой</t>
  </si>
  <si>
    <t>ЖБП-4,9</t>
  </si>
  <si>
    <t>КРП-2</t>
  </si>
  <si>
    <t>КИР-1,5</t>
  </si>
  <si>
    <t>ПН-400</t>
  </si>
  <si>
    <t>Кормоуборочный комбайн Ягуар 830</t>
  </si>
  <si>
    <t>Е-281</t>
  </si>
  <si>
    <t xml:space="preserve">Транспортировка на расстояние до 8 км </t>
  </si>
  <si>
    <t>Транспортировка на расстояние от 8,1 до 15 км</t>
  </si>
  <si>
    <t>Транспортировка на расстояние от 15,1 до 25 км</t>
  </si>
  <si>
    <t>Транспортировка на расстояние свыше 25 км</t>
  </si>
  <si>
    <t>Заготовка силоса</t>
  </si>
  <si>
    <t>от 100 до 150 ц/га</t>
  </si>
  <si>
    <t>Кошение с измельчением</t>
  </si>
  <si>
    <t>КСК-100А</t>
  </si>
  <si>
    <t>Магдон</t>
  </si>
  <si>
    <t>CHALLENGER</t>
  </si>
  <si>
    <t>свыше 200 ц/га</t>
  </si>
  <si>
    <t>свыше 250 ц/га</t>
  </si>
  <si>
    <t>свыше 300 ц/га</t>
  </si>
  <si>
    <t>К- 700, 701</t>
  </si>
  <si>
    <t>Доплаты за непрерывный стаж работы, классность, вредность,энергонасыщенные техники от 30 до 50% и т.д. начислять в соответствии с условиями и в размерах предусмотренными коллективным договором, тарифным соглашением, а также в соответствии с трудовым законодательством Российской Федерации.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</si>
</sst>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_-* #,##0.00&quot;р.&quot;_-;-* #,##0.00&quot;р.&quot;_-;_-* -??&quot;р.&quot;_-;_-@_-" formatCode="_-* #,##0.00&quot;р.&quot;_-;-* #,##0.00&quot;р.&quot;_-;_-* -??&quot;р.&quot;_-;_-@_-" numFmtId="1001"/>
    <numFmt co:extendedFormatCode="0.00" formatCode="0.00" numFmtId="1002"/>
    <numFmt co:extendedFormatCode="0" formatCode="0" numFmtId="1003"/>
    <numFmt co:extendedFormatCode="0.0" formatCode="0.0" numFmtId="1004"/>
  </numFmts>
  <fonts count="13">
    <font>
      <name val="Calibri"/>
      <sz val="11"/>
    </font>
    <font>
      <name val="Arial Cyr"/>
      <sz val="10"/>
    </font>
    <font>
      <name val="Times New Roman"/>
      <color rgb="000000" tint="0"/>
      <sz val="10"/>
    </font>
    <font>
      <name val="Times New Roman"/>
      <b val="true"/>
      <color rgb="000000" tint="0"/>
      <sz val="10"/>
    </font>
    <font>
      <name val="Times New Roman"/>
      <sz val="10"/>
    </font>
    <font>
      <name val="Times New Roman"/>
      <color rgb="000000" tint="0"/>
      <sz val="14"/>
    </font>
    <font>
      <name val="Times New Roman"/>
      <color rgb="000000" tint="0"/>
      <sz val="12"/>
    </font>
    <font>
      <name val="Times New Roman"/>
      <b val="true"/>
      <color rgb="000000" tint="0"/>
      <sz val="14"/>
    </font>
    <font>
      <name val="Times New Roman"/>
      <b val="true"/>
      <sz val="14"/>
    </font>
    <font>
      <name val="Times New Roman"/>
      <color rgb="000000" tint="0"/>
      <sz val="11"/>
    </font>
    <font>
      <name val="Times New Roman"/>
      <sz val="14"/>
    </font>
    <font>
      <name val="Times New Roman"/>
      <b val="true"/>
      <i val="true"/>
      <color rgb="000000" tint="0"/>
      <sz val="14"/>
    </font>
    <font>
      <name val="Arial"/>
      <b val="true"/>
      <sz val="9"/>
    </font>
  </fonts>
  <fills count="3">
    <fill>
      <patternFill patternType="none"/>
    </fill>
    <fill>
      <patternFill patternType="gray125"/>
    </fill>
    <fill>
      <patternFill patternType="solid">
        <fgColor rgb="FFFFFF" tint="0"/>
      </patternFill>
    </fill>
  </fills>
  <borders count="11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rgb="020F11" tint="0"/>
      </bottom>
    </border>
    <border>
      <left style="thin">
        <color rgb="020F11" tint="0"/>
      </left>
      <right style="thin">
        <color rgb="020F11" tint="0"/>
      </right>
      <top style="thin">
        <color rgb="020F11" tint="0"/>
      </top>
      <bottom style="thin">
        <color rgb="020F11" tint="0"/>
      </bottom>
    </border>
    <border>
      <left style="thin">
        <color rgb="020F11" tint="0"/>
      </left>
      <right style="thin">
        <color rgb="020F11" tint="0"/>
      </right>
    </border>
    <border>
      <left style="thin">
        <color rgb="020F11" tint="0"/>
      </left>
      <right style="thin">
        <color rgb="020F11" tint="0"/>
      </right>
      <bottom style="thin">
        <color rgb="020F11" tint="0"/>
      </bottom>
    </border>
    <border>
      <top style="thin">
        <color rgb="020F11" tint="0"/>
      </top>
      <bottom style="thin">
        <color rgb="020F11" tint="0"/>
      </bottom>
    </border>
    <border>
      <right style="thin">
        <color rgb="020F11" tint="0"/>
      </right>
      <top style="thin">
        <color rgb="020F11" tint="0"/>
      </top>
      <bottom style="thin">
        <color rgb="020F11" tint="0"/>
      </bottom>
    </border>
    <border>
      <left style="dotted">
        <color rgb="000000" tint="0"/>
      </left>
      <right style="dotted">
        <color rgb="000000" tint="0"/>
      </right>
      <top style="dotted">
        <color rgb="000000" tint="0"/>
      </top>
      <bottom style="dotted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</borders>
  <cellStyleXfs count="1">
    <xf applyAlignment="true" applyFont="true" applyNumberFormat="true" borderId="0" fillId="0" fontId="1" numFmtId="1000" quotePrefix="false">
      <alignment horizontal="general" shrinkToFit="false" textRotation="0" vertical="bottom" wrapText="false"/>
    </xf>
  </cellStyleXfs>
  <cellXfs count="46">
    <xf applyAlignment="true" applyFont="true" applyNumberFormat="true" borderId="0" fillId="0" fontId="1" numFmtId="1000" quotePrefix="false">
      <alignment horizontal="general" shrinkToFit="false" textRotation="0" vertical="bottom" wrapText="false"/>
    </xf>
    <xf applyAlignment="true" applyFill="true" applyFont="true" applyNumberFormat="true" borderId="0" fillId="2" fontId="2" numFmtId="1000" quotePrefix="false">
      <alignment horizontal="center" shrinkToFit="false" textRotation="0" vertical="center" wrapText="false"/>
    </xf>
    <xf applyAlignment="true" applyFill="true" applyFont="true" applyNumberFormat="true" borderId="0" fillId="2" fontId="3" numFmtId="1000" quotePrefix="false">
      <alignment horizontal="center" shrinkToFit="false" textRotation="0" vertical="center" wrapText="false"/>
    </xf>
    <xf applyAlignment="true" applyFill="true" applyFont="true" applyNumberFormat="true" borderId="0" fillId="2" fontId="4" numFmtId="1000" quotePrefix="false">
      <alignment horizontal="center" shrinkToFit="false" textRotation="0" vertical="center" wrapText="false"/>
    </xf>
    <xf applyAlignment="true" applyFill="true" applyFont="true" applyNumberFormat="true" borderId="0" fillId="2" fontId="2" numFmtId="1000" quotePrefix="false">
      <alignment horizontal="general" shrinkToFit="false" textRotation="0" vertical="bottom" wrapText="false"/>
    </xf>
    <xf applyAlignment="true" applyFill="true" applyFont="true" applyNumberFormat="true" borderId="0" fillId="2" fontId="5" numFmtId="1001" quotePrefix="false">
      <alignment horizontal="center" shrinkToFit="false" textRotation="0" vertical="center" wrapText="false"/>
    </xf>
    <xf applyAlignment="true" applyFill="true" applyFont="true" applyNumberFormat="true" borderId="0" fillId="2" fontId="6" numFmtId="1001" quotePrefix="false">
      <alignment horizontal="center" shrinkToFit="false" textRotation="0" vertical="center" wrapText="false"/>
    </xf>
    <xf applyAlignment="true" applyFill="true" applyFont="true" applyNumberFormat="true" borderId="0" fillId="2" fontId="7" numFmtId="1001" quotePrefix="false">
      <alignment horizontal="center" shrinkToFit="false" textRotation="0" vertical="center" wrapText="false"/>
    </xf>
    <xf applyAlignment="true" applyFill="true" applyFont="true" applyNumberFormat="true" borderId="0" fillId="2" fontId="7" numFmtId="1001" quotePrefix="false">
      <alignment horizontal="center" shrinkToFit="false" textRotation="0" vertical="center" wrapText="false"/>
    </xf>
    <xf applyAlignment="true" applyFill="true" applyFont="true" applyNumberFormat="true" borderId="0" fillId="2" fontId="7" numFmtId="1001" quotePrefix="false">
      <alignment horizontal="center" shrinkToFit="false" textRotation="0" vertical="center" wrapText="false"/>
    </xf>
    <xf applyAlignment="true" applyBorder="true" applyFill="true" applyFont="true" applyNumberFormat="true" borderId="1" fillId="2" fontId="7" numFmtId="1001" quotePrefix="false">
      <alignment horizontal="center" shrinkToFit="false" textRotation="0" vertical="center" wrapText="false"/>
    </xf>
    <xf applyAlignment="true" applyBorder="true" applyFill="true" applyFont="true" applyNumberFormat="true" borderId="1" fillId="2" fontId="8" numFmtId="1001" quotePrefix="false">
      <alignment horizontal="center" shrinkToFit="false" textRotation="0" vertical="center" wrapText="false"/>
    </xf>
    <xf applyAlignment="true" applyBorder="true" applyFill="true" applyFont="true" applyNumberFormat="true" borderId="1" fillId="2" fontId="9" numFmtId="1001" quotePrefix="false">
      <alignment horizontal="center" shrinkToFit="false" textRotation="0" vertical="center" wrapText="false"/>
    </xf>
    <xf applyAlignment="true" applyBorder="true" applyFill="true" applyFont="true" applyNumberFormat="true" borderId="2" fillId="2" fontId="5" numFmtId="1000" quotePrefix="false">
      <alignment horizontal="center" textRotation="0" vertical="center" wrapText="true"/>
    </xf>
    <xf applyAlignment="true" applyBorder="true" applyFill="true" applyFont="true" applyNumberFormat="true" borderId="2" fillId="2" fontId="10" numFmtId="1000" quotePrefix="false">
      <alignment horizontal="center" textRotation="0" vertical="center" wrapText="true"/>
    </xf>
    <xf applyAlignment="true" applyBorder="true" applyFill="true" applyFont="true" applyNumberFormat="true" borderId="3" fillId="2" fontId="5" numFmtId="1000" quotePrefix="false">
      <alignment horizontal="center" textRotation="0" vertical="center" wrapText="true"/>
    </xf>
    <xf applyAlignment="true" applyBorder="true" applyFill="true" applyFont="true" applyNumberFormat="true" borderId="3" fillId="2" fontId="10" numFmtId="1000" quotePrefix="false">
      <alignment horizontal="center" textRotation="0" vertical="center" wrapText="true"/>
    </xf>
    <xf applyAlignment="true" applyBorder="true" applyFill="true" applyFont="true" applyNumberFormat="true" borderId="4" fillId="2" fontId="5" numFmtId="1000" quotePrefix="false">
      <alignment horizontal="center" textRotation="0" vertical="center" wrapText="true"/>
    </xf>
    <xf applyAlignment="true" applyBorder="true" applyFill="true" applyFont="true" applyNumberFormat="true" borderId="2" fillId="2" fontId="5" numFmtId="1000" quotePrefix="false">
      <alignment horizontal="center" shrinkToFit="false" textRotation="0" vertical="center" wrapText="false"/>
    </xf>
    <xf applyAlignment="true" applyBorder="true" applyFill="true" applyFont="true" applyNumberFormat="true" borderId="4" fillId="2" fontId="10" numFmtId="1000" quotePrefix="false">
      <alignment horizontal="center" textRotation="0" vertical="center" wrapText="true"/>
    </xf>
    <xf applyAlignment="true" applyBorder="true" applyFill="true" applyFont="true" applyNumberFormat="true" borderId="2" fillId="2" fontId="7" numFmtId="1000" quotePrefix="false">
      <alignment horizontal="center" shrinkToFit="false" textRotation="0" vertical="center" wrapText="false"/>
    </xf>
    <xf applyAlignment="true" applyBorder="true" applyFill="true" applyFont="true" applyNumberFormat="true" borderId="5" fillId="2" fontId="7" numFmtId="1000" quotePrefix="false">
      <alignment horizontal="center" shrinkToFit="false" textRotation="0" vertical="center" wrapText="false"/>
    </xf>
    <xf applyAlignment="true" applyBorder="true" applyFill="true" applyFont="true" applyNumberFormat="true" borderId="6" fillId="2" fontId="7" numFmtId="1000" quotePrefix="false">
      <alignment horizontal="center" shrinkToFit="false" textRotation="0" vertical="center" wrapText="false"/>
    </xf>
    <xf applyAlignment="true" applyBorder="true" applyFill="true" applyFont="true" applyNumberFormat="true" borderId="7" fillId="2" fontId="10" numFmtId="1002" quotePrefix="false">
      <alignment horizontal="center" shrinkToFit="false" textRotation="0" vertical="center" wrapText="false"/>
    </xf>
    <xf applyAlignment="true" applyBorder="true" applyFill="true" applyFont="true" applyNumberFormat="true" borderId="2" fillId="2" fontId="11" numFmtId="1002" quotePrefix="false">
      <alignment horizontal="center" shrinkToFit="false" textRotation="0" vertical="center" wrapText="false"/>
    </xf>
    <xf applyAlignment="true" applyBorder="true" applyFill="true" applyFont="true" applyNumberFormat="true" borderId="2" fillId="2" fontId="10" numFmtId="1002" quotePrefix="false">
      <alignment horizontal="center" shrinkToFit="false" textRotation="0" vertical="center" wrapText="false"/>
    </xf>
    <xf applyAlignment="true" applyBorder="true" applyFill="true" applyFont="true" applyNumberFormat="true" borderId="2" fillId="2" fontId="5" numFmtId="1003" quotePrefix="false">
      <alignment horizontal="center" shrinkToFit="false" textRotation="0" vertical="center" wrapText="false"/>
    </xf>
    <xf applyAlignment="true" applyBorder="true" applyFont="true" applyNumberFormat="true" borderId="2" fillId="0" fontId="5" numFmtId="1000" quotePrefix="false">
      <alignment horizontal="center" shrinkToFit="false" textRotation="0" vertical="center" wrapText="false"/>
    </xf>
    <xf applyAlignment="true" applyFont="true" applyNumberFormat="true" borderId="0" fillId="0" fontId="0" numFmtId="1000" quotePrefix="false">
      <alignment horizontal="general" shrinkToFit="false" textRotation="0" vertical="bottom" wrapText="false"/>
    </xf>
    <xf applyAlignment="true" applyBorder="true" applyFill="true" applyFont="true" applyNumberFormat="true" borderId="8" fillId="2" fontId="5" numFmtId="1000" quotePrefix="false">
      <alignment horizontal="center" textRotation="0" vertical="center" wrapText="true"/>
    </xf>
    <xf applyAlignment="true" applyBorder="true" applyFill="true" applyFont="true" applyNumberFormat="true" borderId="9" fillId="2" fontId="5" numFmtId="1000" quotePrefix="false">
      <alignment horizontal="center" textRotation="0" vertical="center" wrapText="true"/>
    </xf>
    <xf applyAlignment="true" applyBorder="true" applyFill="true" applyFont="true" applyNumberFormat="true" borderId="2" fillId="2" fontId="12" numFmtId="1000" quotePrefix="false">
      <alignment horizontal="center" shrinkToFit="false" textRotation="0" vertical="center" wrapText="false"/>
    </xf>
    <xf applyAlignment="true" applyBorder="true" applyFill="true" applyFont="true" applyNumberFormat="true" borderId="10" fillId="2" fontId="5" numFmtId="1000" quotePrefix="false">
      <alignment horizontal="center" textRotation="0" vertical="center" wrapText="true"/>
    </xf>
    <xf applyAlignment="true" applyBorder="true" applyFill="true" applyFont="true" applyNumberFormat="true" borderId="3" fillId="2" fontId="5" numFmtId="1000" quotePrefix="false">
      <alignment horizontal="center" shrinkToFit="false" textRotation="0" vertical="center" wrapText="false"/>
    </xf>
    <xf applyAlignment="true" applyBorder="true" applyFill="true" applyFont="true" applyNumberFormat="true" borderId="4" fillId="2" fontId="5" numFmtId="1000" quotePrefix="false">
      <alignment horizontal="center" shrinkToFit="false" textRotation="0" vertical="center" wrapText="false"/>
    </xf>
    <xf applyAlignment="true" applyBorder="true" applyFill="true" applyFont="true" applyNumberFormat="true" borderId="2" fillId="2" fontId="7" numFmtId="1002" quotePrefix="false">
      <alignment horizontal="center" shrinkToFit="false" textRotation="0" vertical="center" wrapText="false"/>
    </xf>
    <xf applyAlignment="true" applyBorder="true" applyFont="true" applyNumberFormat="true" borderId="2" fillId="0" fontId="5" numFmtId="1000" quotePrefix="false">
      <alignment horizontal="center" textRotation="0" vertical="center" wrapText="true"/>
    </xf>
    <xf applyAlignment="true" applyBorder="true" applyFont="true" applyNumberFormat="true" borderId="2" fillId="0" fontId="10" numFmtId="1002" quotePrefix="false">
      <alignment horizontal="center" shrinkToFit="false" textRotation="0" vertical="center" wrapText="false"/>
    </xf>
    <xf applyAlignment="true" applyBorder="true" applyFont="true" applyNumberFormat="true" borderId="2" fillId="0" fontId="11" numFmtId="1002" quotePrefix="false">
      <alignment horizontal="center" shrinkToFit="false" textRotation="0" vertical="center" wrapText="false"/>
    </xf>
    <xf applyAlignment="true" applyBorder="true" applyFont="true" applyNumberFormat="true" borderId="2" fillId="0" fontId="7" numFmtId="1000" quotePrefix="false">
      <alignment horizontal="center" shrinkToFit="false" textRotation="0" vertical="center" wrapText="false"/>
    </xf>
    <xf applyAlignment="true" applyFill="true" applyFont="true" applyNumberFormat="true" borderId="0" fillId="2" fontId="6" numFmtId="1000" quotePrefix="false">
      <alignment horizontal="general" shrinkToFit="false" textRotation="0" vertical="bottom" wrapText="false"/>
    </xf>
    <xf applyAlignment="true" applyBorder="true" applyFill="true" applyFont="true" applyNumberFormat="true" borderId="2" fillId="2" fontId="5" numFmtId="1004" quotePrefix="false">
      <alignment horizontal="center" shrinkToFit="false" textRotation="0" vertical="center" wrapText="false"/>
    </xf>
    <xf applyAlignment="true" applyFont="true" applyNumberFormat="true" borderId="0" fillId="0" fontId="0" numFmtId="1000" quotePrefix="false">
      <alignment horizontal="justify" shrinkToFit="false" textRotation="0" vertical="bottom" wrapText="false"/>
    </xf>
    <xf applyAlignment="true" applyBorder="true" applyFill="true" applyFont="true" applyNumberFormat="true" borderId="2" fillId="2" fontId="5" numFmtId="1000" quotePrefix="false">
      <alignment horizontal="justify" textRotation="0" vertical="center" wrapText="true"/>
    </xf>
    <xf applyAlignment="true" applyBorder="true" applyFill="true" applyFont="true" applyNumberFormat="true" borderId="5" fillId="2" fontId="5" numFmtId="1000" quotePrefix="false">
      <alignment horizontal="justify" textRotation="0" vertical="center" wrapText="true"/>
    </xf>
    <xf applyAlignment="true" applyBorder="true" applyFill="true" applyFont="true" applyNumberFormat="true" borderId="6" fillId="2" fontId="5" numFmtId="1000" quotePrefix="false">
      <alignment horizontal="justify" textRotation="0" vertical="center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</a:gradFill>
      </a:fillStyleLst>
      <a:lnStyleLst>
        <a:ln w="6350">
          <a:prstDash val="solid"/>
        </a:ln>
        <a:ln w="12700">
          <a:prstDash val="solid"/>
        </a:ln>
        <a:ln w="19050"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2" Target="../comments1.xml" Type="http://schemas.openxmlformats.org/officeDocument/2006/relationships/comments"/>
  <Relationship Id="rId1" Target="../drawings/vmlDrawing1.vml" Type="http://schemas.openxmlformats.org/officeDocument/2006/relationships/vmlDrawing"/>
</Relationships>
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639"/>
  <sheetViews>
    <sheetView showZeros="true" workbookViewId="0">
      <pane activePane="bottomLeft" state="frozen" topLeftCell="A9" xSplit="0" ySplit="8"/>
    </sheetView>
  </sheetViews>
  <sheetFormatPr baseColWidth="8" customHeight="false" defaultColWidth="8.89843753039705" defaultRowHeight="11.25" zeroHeight="false"/>
  <cols>
    <col customWidth="true" hidden="false" max="1" min="1" outlineLevel="0" style="1" width="15.2220507441028"/>
    <col customWidth="true" hidden="false" max="2" min="2" outlineLevel="0" style="1" width="26.64598779263"/>
    <col customWidth="true" hidden="false" max="3" min="3" outlineLevel="0" style="1" width="39.8160703474183"/>
    <col customWidth="true" hidden="false" max="4" min="4" outlineLevel="0" style="1" width="28.0369858172765"/>
    <col customWidth="true" hidden="false" max="5" min="5" outlineLevel="0" style="2" width="13.209542934969"/>
    <col customWidth="true" hidden="false" max="6" min="6" outlineLevel="0" style="1" width="12.3512681627385"/>
    <col customWidth="true" hidden="false" max="7" min="7" outlineLevel="0" style="1" width="8.13881506194781"/>
    <col customWidth="true" hidden="false" max="8" min="8" outlineLevel="0" style="3" width="11.4239370485272"/>
    <col customWidth="true" hidden="false" max="9" min="9" outlineLevel="0" style="2" width="10.901079567821"/>
    <col customWidth="true" hidden="false" max="10" min="10" outlineLevel="0" style="2" width="10.3683569920697"/>
    <col bestFit="true" customWidth="true" hidden="false" max="16384" min="11" outlineLevel="0" style="4" width="8.89843753039705"/>
  </cols>
  <sheetData>
    <row hidden="false" ht="17.3500003814697" outlineLevel="0" r="1">
      <c r="A1" s="5" t="n"/>
      <c r="B1" s="5" t="n"/>
      <c r="C1" s="5" t="n"/>
      <c r="D1" s="5" t="n"/>
      <c r="E1" s="5" t="n"/>
      <c r="F1" s="5" t="n"/>
      <c r="I1" s="6" t="s">
        <v>0</v>
      </c>
      <c r="J1" s="5" t="n"/>
    </row>
    <row hidden="false" ht="17.3500003814697" outlineLevel="0" r="2">
      <c r="A2" s="5" t="n"/>
      <c r="B2" s="5" t="n"/>
      <c r="C2" s="5" t="n"/>
      <c r="D2" s="5" t="n"/>
      <c r="E2" s="5" t="n"/>
      <c r="F2" s="5" t="n"/>
      <c r="I2" s="6" t="s">
        <v>1</v>
      </c>
      <c r="J2" s="5" t="n"/>
    </row>
    <row hidden="false" ht="17.3500003814697" outlineLevel="0" r="3">
      <c r="A3" s="7" t="s">
        <v>2</v>
      </c>
      <c r="B3" s="8" t="s"/>
      <c r="C3" s="8" t="s"/>
      <c r="D3" s="8" t="s"/>
      <c r="E3" s="8" t="s"/>
      <c r="F3" s="8" t="s"/>
      <c r="G3" s="8" t="s"/>
      <c r="H3" s="8" t="s"/>
      <c r="I3" s="8" t="s"/>
      <c r="J3" s="9" t="s"/>
    </row>
    <row customHeight="true" hidden="false" ht="14.6999998092651" outlineLevel="0" r="4">
      <c r="A4" s="10" t="n"/>
      <c r="B4" s="10" t="n"/>
      <c r="C4" s="10" t="n"/>
      <c r="D4" s="10" t="n"/>
      <c r="E4" s="10" t="n"/>
      <c r="F4" s="10" t="n"/>
      <c r="G4" s="10" t="n"/>
      <c r="H4" s="11" t="n"/>
      <c r="I4" s="12" t="s">
        <v>3</v>
      </c>
      <c r="J4" s="10" t="n"/>
    </row>
    <row customHeight="true" hidden="false" ht="10" outlineLevel="0" r="5">
      <c r="A5" s="13" t="s">
        <v>4</v>
      </c>
      <c r="B5" s="13" t="s">
        <v>5</v>
      </c>
      <c r="C5" s="13" t="s">
        <v>6</v>
      </c>
      <c r="D5" s="13" t="s">
        <v>7</v>
      </c>
      <c r="E5" s="13" t="s">
        <v>8</v>
      </c>
      <c r="F5" s="13" t="s">
        <v>8</v>
      </c>
      <c r="G5" s="13" t="s">
        <v>9</v>
      </c>
      <c r="H5" s="14" t="s">
        <v>10</v>
      </c>
      <c r="I5" s="13" t="s">
        <v>11</v>
      </c>
      <c r="J5" s="13" t="s">
        <v>12</v>
      </c>
    </row>
    <row customHeight="true" hidden="false" ht="10" outlineLevel="0" r="6">
      <c r="A6" s="15" t="s"/>
      <c r="B6" s="15" t="s"/>
      <c r="C6" s="15" t="s"/>
      <c r="D6" s="15" t="s"/>
      <c r="E6" s="15" t="s"/>
      <c r="F6" s="15" t="s"/>
      <c r="G6" s="15" t="s"/>
      <c r="H6" s="16" t="s"/>
      <c r="I6" s="15" t="s"/>
      <c r="J6" s="15" t="s"/>
    </row>
    <row customHeight="true" hidden="false" ht="10" outlineLevel="0" r="7">
      <c r="A7" s="15" t="s"/>
      <c r="B7" s="15" t="s"/>
      <c r="C7" s="15" t="s"/>
      <c r="D7" s="15" t="s"/>
      <c r="E7" s="17" t="s"/>
      <c r="F7" s="17" t="s"/>
      <c r="G7" s="15" t="s"/>
      <c r="H7" s="16" t="s"/>
      <c r="I7" s="15" t="s"/>
      <c r="J7" s="15" t="s"/>
    </row>
    <row customHeight="true" hidden="false" ht="10" outlineLevel="0" r="8">
      <c r="A8" s="17" t="s"/>
      <c r="B8" s="17" t="s"/>
      <c r="C8" s="17" t="s"/>
      <c r="D8" s="17" t="s"/>
      <c r="E8" s="18" t="s">
        <v>13</v>
      </c>
      <c r="F8" s="18" t="s">
        <v>14</v>
      </c>
      <c r="G8" s="17" t="s"/>
      <c r="H8" s="19" t="s"/>
      <c r="I8" s="17" t="s"/>
      <c r="J8" s="17" t="s"/>
    </row>
    <row hidden="false" ht="17.3500003814697" outlineLevel="0" r="9">
      <c r="A9" s="20" t="s">
        <v>15</v>
      </c>
      <c r="B9" s="21" t="s"/>
      <c r="C9" s="21" t="s"/>
      <c r="D9" s="21" t="s"/>
      <c r="E9" s="21" t="s"/>
      <c r="F9" s="21" t="s"/>
      <c r="G9" s="21" t="s"/>
      <c r="H9" s="21" t="s"/>
      <c r="I9" s="21" t="s"/>
      <c r="J9" s="22" t="s"/>
    </row>
    <row customHeight="true" hidden="false" ht="17.3500003814697" outlineLevel="0" r="10">
      <c r="A10" s="13" t="s">
        <v>16</v>
      </c>
      <c r="B10" s="13" t="s">
        <v>17</v>
      </c>
      <c r="C10" s="18" t="s">
        <v>18</v>
      </c>
      <c r="D10" s="18" t="n"/>
      <c r="E10" s="18" t="n">
        <f aca="false" ca="false" dt2D="false" dtr="false" t="normal">E127+3</f>
        <v>12</v>
      </c>
      <c r="F10" s="18" t="s">
        <v>19</v>
      </c>
      <c r="G10" s="18" t="n">
        <v>5</v>
      </c>
      <c r="H10" s="23" t="n">
        <v>2293.79</v>
      </c>
      <c r="I10" s="24" t="n">
        <f aca="false" ca="false" dt2D="false" dtr="false" t="normal">H10/E10</f>
        <v>191.14916666666667</v>
      </c>
      <c r="J10" s="20" t="s">
        <v>19</v>
      </c>
    </row>
    <row hidden="false" ht="17.3500003814697" outlineLevel="0" r="11">
      <c r="A11" s="15" t="s"/>
      <c r="B11" s="15" t="s"/>
      <c r="C11" s="18" t="s">
        <v>20</v>
      </c>
      <c r="D11" s="18" t="n"/>
      <c r="E11" s="18" t="n">
        <f aca="false" ca="false" dt2D="false" dtr="false" t="normal">E128+3</f>
        <v>12.6</v>
      </c>
      <c r="F11" s="18" t="s">
        <v>19</v>
      </c>
      <c r="G11" s="18" t="n">
        <v>5</v>
      </c>
      <c r="H11" s="25" t="n">
        <v>2293.79</v>
      </c>
      <c r="I11" s="24" t="n">
        <f aca="false" ca="false" dt2D="false" dtr="false" t="normal">H11/E11</f>
        <v>182.0468253968254</v>
      </c>
      <c r="J11" s="20" t="s">
        <v>19</v>
      </c>
    </row>
    <row hidden="false" ht="17.3500003814697" outlineLevel="0" r="12">
      <c r="A12" s="15" t="s"/>
      <c r="B12" s="15" t="s"/>
      <c r="C12" s="18" t="s">
        <v>21</v>
      </c>
      <c r="D12" s="13" t="s">
        <v>22</v>
      </c>
      <c r="E12" s="18" t="n">
        <f aca="false" ca="false" dt2D="false" dtr="false" t="normal">E129+3</f>
        <v>12.6</v>
      </c>
      <c r="F12" s="18" t="s">
        <v>19</v>
      </c>
      <c r="G12" s="18" t="n">
        <v>6</v>
      </c>
      <c r="H12" s="25" t="n">
        <v>2500.23</v>
      </c>
      <c r="I12" s="24" t="n">
        <f aca="false" ca="false" dt2D="false" dtr="false" t="normal">H12/E12</f>
        <v>198.4309523809524</v>
      </c>
      <c r="J12" s="20" t="s">
        <v>19</v>
      </c>
    </row>
    <row hidden="false" ht="17.3500003814697" outlineLevel="0" r="13">
      <c r="A13" s="15" t="s"/>
      <c r="B13" s="15" t="s"/>
      <c r="C13" s="18" t="s">
        <v>23</v>
      </c>
      <c r="D13" s="13" t="s">
        <v>24</v>
      </c>
      <c r="E13" s="18" t="n">
        <f aca="false" ca="false" dt2D="false" dtr="false" t="normal">E130+3</f>
        <v>16</v>
      </c>
      <c r="F13" s="18" t="s">
        <v>19</v>
      </c>
      <c r="G13" s="18" t="n">
        <v>6</v>
      </c>
      <c r="H13" s="25" t="n">
        <v>2500.23</v>
      </c>
      <c r="I13" s="24" t="n">
        <f aca="false" ca="false" dt2D="false" dtr="false" t="normal">H13/E13</f>
        <v>156.264375</v>
      </c>
      <c r="J13" s="20" t="s">
        <v>19</v>
      </c>
    </row>
    <row hidden="false" ht="17.3500003814697" outlineLevel="0" r="14">
      <c r="A14" s="15" t="s"/>
      <c r="B14" s="15" t="s"/>
      <c r="C14" s="18" t="s">
        <v>21</v>
      </c>
      <c r="D14" s="13" t="s">
        <v>24</v>
      </c>
      <c r="E14" s="18" t="n">
        <f aca="false" ca="false" dt2D="false" dtr="false" t="normal">E131+3</f>
        <v>16</v>
      </c>
      <c r="F14" s="18" t="s">
        <v>19</v>
      </c>
      <c r="G14" s="18" t="n">
        <v>6</v>
      </c>
      <c r="H14" s="25" t="n">
        <v>2500.23</v>
      </c>
      <c r="I14" s="24" t="n">
        <f aca="false" ca="false" dt2D="false" dtr="false" t="normal">H14/E14</f>
        <v>156.264375</v>
      </c>
      <c r="J14" s="20" t="s">
        <v>19</v>
      </c>
    </row>
    <row hidden="false" ht="17.3500003814697" outlineLevel="0" r="15">
      <c r="A15" s="15" t="s"/>
      <c r="B15" s="15" t="s"/>
      <c r="C15" s="18" t="s">
        <v>25</v>
      </c>
      <c r="D15" s="18" t="s">
        <v>26</v>
      </c>
      <c r="E15" s="18" t="n">
        <v>14</v>
      </c>
      <c r="F15" s="18" t="s">
        <v>19</v>
      </c>
      <c r="G15" s="18" t="n">
        <v>5</v>
      </c>
      <c r="H15" s="25" t="n">
        <v>2293.79</v>
      </c>
      <c r="I15" s="24" t="n">
        <f aca="false" ca="false" dt2D="false" dtr="false" t="normal">H15/E15</f>
        <v>163.84214285714285</v>
      </c>
      <c r="J15" s="20" t="s">
        <v>19</v>
      </c>
    </row>
    <row hidden="false" ht="17.3500003814697" outlineLevel="0" r="16">
      <c r="A16" s="15" t="s"/>
      <c r="B16" s="15" t="s"/>
      <c r="C16" s="18" t="s">
        <v>27</v>
      </c>
      <c r="D16" s="18" t="s">
        <v>28</v>
      </c>
      <c r="E16" s="18" t="n">
        <v>16</v>
      </c>
      <c r="F16" s="18" t="s">
        <v>19</v>
      </c>
      <c r="G16" s="18" t="n">
        <v>5</v>
      </c>
      <c r="H16" s="25" t="n">
        <v>2293.79</v>
      </c>
      <c r="I16" s="24" t="n">
        <f aca="false" ca="false" dt2D="false" dtr="false" t="normal">H16/E16</f>
        <v>143.361875</v>
      </c>
      <c r="J16" s="20" t="s">
        <v>19</v>
      </c>
    </row>
    <row hidden="false" ht="17.3500003814697" outlineLevel="0" r="17">
      <c r="A17" s="15" t="s"/>
      <c r="B17" s="15" t="s"/>
      <c r="C17" s="18" t="s">
        <v>25</v>
      </c>
      <c r="D17" s="18" t="s">
        <v>28</v>
      </c>
      <c r="E17" s="18" t="n">
        <v>16</v>
      </c>
      <c r="F17" s="18" t="s">
        <v>19</v>
      </c>
      <c r="G17" s="18" t="n">
        <v>5</v>
      </c>
      <c r="H17" s="25" t="n">
        <v>2293.79</v>
      </c>
      <c r="I17" s="24" t="n">
        <f aca="false" ca="false" dt2D="false" dtr="false" t="normal">H17/E17</f>
        <v>143.361875</v>
      </c>
      <c r="J17" s="20" t="s">
        <v>19</v>
      </c>
    </row>
    <row hidden="false" ht="17.3500003814697" outlineLevel="0" r="18">
      <c r="A18" s="15" t="s"/>
      <c r="B18" s="15" t="s"/>
      <c r="C18" s="18" t="s">
        <v>29</v>
      </c>
      <c r="D18" s="18" t="s">
        <v>30</v>
      </c>
      <c r="E18" s="18" t="n">
        <v>8</v>
      </c>
      <c r="F18" s="18" t="s">
        <v>19</v>
      </c>
      <c r="G18" s="18" t="n">
        <v>5</v>
      </c>
      <c r="H18" s="25" t="n">
        <v>2293.79</v>
      </c>
      <c r="I18" s="24" t="n">
        <f aca="false" ca="false" dt2D="false" dtr="false" t="normal">H18/E18</f>
        <v>286.72375</v>
      </c>
      <c r="J18" s="20" t="s">
        <v>19</v>
      </c>
    </row>
    <row hidden="false" ht="17.3500003814697" outlineLevel="0" r="19">
      <c r="A19" s="15" t="s"/>
      <c r="B19" s="15" t="s"/>
      <c r="C19" s="18" t="s">
        <v>31</v>
      </c>
      <c r="D19" s="18" t="s">
        <v>28</v>
      </c>
      <c r="E19" s="18" t="n">
        <v>17</v>
      </c>
      <c r="F19" s="18" t="s">
        <v>19</v>
      </c>
      <c r="G19" s="18" t="n">
        <v>5</v>
      </c>
      <c r="H19" s="25" t="n">
        <v>2293.79</v>
      </c>
      <c r="I19" s="24" t="n">
        <f aca="false" ca="false" dt2D="false" dtr="false" t="normal">H19/E19</f>
        <v>134.92882352941177</v>
      </c>
      <c r="J19" s="20" t="s">
        <v>19</v>
      </c>
    </row>
    <row hidden="false" ht="17.3500003814697" outlineLevel="0" r="20">
      <c r="A20" s="15" t="s"/>
      <c r="B20" s="15" t="s"/>
      <c r="C20" s="18" t="s">
        <v>32</v>
      </c>
      <c r="D20" s="18" t="s">
        <v>33</v>
      </c>
      <c r="E20" s="18" t="n">
        <v>9</v>
      </c>
      <c r="F20" s="18" t="s">
        <v>19</v>
      </c>
      <c r="G20" s="18" t="n">
        <v>5</v>
      </c>
      <c r="H20" s="25" t="n">
        <v>2293.79</v>
      </c>
      <c r="I20" s="24" t="n">
        <f aca="false" ca="false" dt2D="false" dtr="false" t="normal">H20/E20</f>
        <v>254.86555555555555</v>
      </c>
      <c r="J20" s="20" t="s">
        <v>19</v>
      </c>
    </row>
    <row hidden="false" ht="17.3500003814697" outlineLevel="0" r="21">
      <c r="A21" s="15" t="s"/>
      <c r="B21" s="15" t="s"/>
      <c r="C21" s="18" t="s">
        <v>32</v>
      </c>
      <c r="D21" s="18" t="s">
        <v>30</v>
      </c>
      <c r="E21" s="18" t="n">
        <v>9</v>
      </c>
      <c r="F21" s="18" t="s">
        <v>19</v>
      </c>
      <c r="G21" s="18" t="n">
        <v>5</v>
      </c>
      <c r="H21" s="25" t="n">
        <v>2293.79</v>
      </c>
      <c r="I21" s="24" t="n">
        <f aca="false" ca="false" dt2D="false" dtr="false" t="normal">H21/E21</f>
        <v>254.86555555555555</v>
      </c>
      <c r="J21" s="20" t="s">
        <v>19</v>
      </c>
    </row>
    <row hidden="false" ht="17.3500003814697" outlineLevel="0" r="22">
      <c r="A22" s="15" t="s"/>
      <c r="B22" s="15" t="s"/>
      <c r="C22" s="18" t="s">
        <v>34</v>
      </c>
      <c r="D22" s="18" t="n"/>
      <c r="E22" s="26" t="n">
        <v>49</v>
      </c>
      <c r="F22" s="18" t="s">
        <v>19</v>
      </c>
      <c r="G22" s="18" t="n">
        <v>6</v>
      </c>
      <c r="H22" s="25" t="n">
        <v>2500.23</v>
      </c>
      <c r="I22" s="24" t="n">
        <f aca="false" ca="false" dt2D="false" dtr="false" t="normal">H22/E22</f>
        <v>51.02510204081633</v>
      </c>
      <c r="J22" s="20" t="s">
        <v>19</v>
      </c>
    </row>
    <row hidden="false" ht="17.3500003814697" outlineLevel="0" r="23">
      <c r="A23" s="15" t="s"/>
      <c r="B23" s="15" t="s"/>
      <c r="C23" s="18" t="s">
        <v>35</v>
      </c>
      <c r="D23" s="18" t="n"/>
      <c r="E23" s="26" t="n">
        <v>47</v>
      </c>
      <c r="F23" s="18" t="s">
        <v>19</v>
      </c>
      <c r="G23" s="18" t="n">
        <v>6</v>
      </c>
      <c r="H23" s="25" t="n">
        <v>2500.23</v>
      </c>
      <c r="I23" s="24" t="n">
        <f aca="false" ca="false" dt2D="false" dtr="false" t="normal">H23/E23</f>
        <v>53.196382978723406</v>
      </c>
      <c r="J23" s="20" t="s">
        <v>19</v>
      </c>
    </row>
    <row hidden="false" ht="17.3500003814697" outlineLevel="0" r="24">
      <c r="A24" s="15" t="s"/>
      <c r="B24" s="15" t="s"/>
      <c r="C24" s="18" t="s">
        <v>36</v>
      </c>
      <c r="D24" s="18" t="n"/>
      <c r="E24" s="26" t="n">
        <v>45</v>
      </c>
      <c r="F24" s="18" t="s">
        <v>19</v>
      </c>
      <c r="G24" s="18" t="n">
        <v>6</v>
      </c>
      <c r="H24" s="25" t="n">
        <v>2500.23</v>
      </c>
      <c r="I24" s="24" t="n">
        <f aca="false" ca="false" dt2D="false" dtr="false" t="normal">H24/E24</f>
        <v>55.56066666666667</v>
      </c>
      <c r="J24" s="20" t="s">
        <v>19</v>
      </c>
    </row>
    <row hidden="false" ht="17.3500003814697" outlineLevel="0" r="25">
      <c r="A25" s="15" t="s"/>
      <c r="B25" s="15" t="s"/>
      <c r="C25" s="18" t="s">
        <v>37</v>
      </c>
      <c r="D25" s="18" t="n"/>
      <c r="E25" s="18" t="n">
        <v>35</v>
      </c>
      <c r="F25" s="18" t="s">
        <v>19</v>
      </c>
      <c r="G25" s="18" t="n">
        <v>6</v>
      </c>
      <c r="H25" s="25" t="n">
        <v>2500.23</v>
      </c>
      <c r="I25" s="24" t="n">
        <f aca="false" ca="false" dt2D="false" dtr="false" t="normal">H25/E25</f>
        <v>71.43514285714286</v>
      </c>
      <c r="J25" s="20" t="s">
        <v>19</v>
      </c>
    </row>
    <row hidden="false" ht="17.3500003814697" outlineLevel="0" r="26">
      <c r="A26" s="15" t="s"/>
      <c r="B26" s="17" t="s"/>
      <c r="C26" s="18" t="s">
        <v>38</v>
      </c>
      <c r="D26" s="13" t="s">
        <v>39</v>
      </c>
      <c r="E26" s="18" t="n">
        <v>30</v>
      </c>
      <c r="F26" s="18" t="s">
        <v>19</v>
      </c>
      <c r="G26" s="18" t="n">
        <v>6</v>
      </c>
      <c r="H26" s="25" t="n">
        <v>2500.23</v>
      </c>
      <c r="I26" s="24" t="n">
        <f aca="false" ca="false" dt2D="false" dtr="false" t="normal">H26/E26</f>
        <v>83.341</v>
      </c>
      <c r="J26" s="20" t="s">
        <v>19</v>
      </c>
    </row>
    <row customHeight="true" hidden="false" ht="17.3500003814697" outlineLevel="0" r="27">
      <c r="A27" s="15" t="s"/>
      <c r="B27" s="13" t="s">
        <v>40</v>
      </c>
      <c r="C27" s="18" t="s">
        <v>34</v>
      </c>
      <c r="D27" s="18" t="n"/>
      <c r="E27" s="26" t="n">
        <v>49</v>
      </c>
      <c r="F27" s="18" t="s">
        <v>19</v>
      </c>
      <c r="G27" s="18" t="n">
        <v>6</v>
      </c>
      <c r="H27" s="25" t="n">
        <v>2500.23</v>
      </c>
      <c r="I27" s="24" t="n">
        <f aca="false" ca="false" dt2D="false" dtr="false" t="normal">H27/E27</f>
        <v>51.02510204081633</v>
      </c>
      <c r="J27" s="20" t="s">
        <v>19</v>
      </c>
    </row>
    <row hidden="false" ht="17.3500003814697" outlineLevel="0" r="28">
      <c r="A28" s="15" t="s"/>
      <c r="B28" s="15" t="s"/>
      <c r="C28" s="27" t="s">
        <v>35</v>
      </c>
      <c r="D28" s="18" t="n"/>
      <c r="E28" s="26" t="n">
        <v>47</v>
      </c>
      <c r="F28" s="18" t="s">
        <v>19</v>
      </c>
      <c r="G28" s="18" t="n">
        <v>6</v>
      </c>
      <c r="H28" s="25" t="n">
        <v>2500.23</v>
      </c>
      <c r="I28" s="24" t="n">
        <f aca="false" ca="false" dt2D="false" dtr="false" t="normal">H28/E28</f>
        <v>53.196382978723406</v>
      </c>
      <c r="J28" s="20" t="s">
        <v>19</v>
      </c>
    </row>
    <row hidden="false" ht="17.3500003814697" outlineLevel="0" r="29">
      <c r="A29" s="15" t="s"/>
      <c r="B29" s="15" t="s"/>
      <c r="C29" s="27" t="s">
        <v>41</v>
      </c>
      <c r="D29" s="18" t="n"/>
      <c r="E29" s="26" t="n">
        <v>45</v>
      </c>
      <c r="F29" s="18" t="s">
        <v>19</v>
      </c>
      <c r="G29" s="18" t="n">
        <v>6</v>
      </c>
      <c r="H29" s="25" t="n">
        <v>2500.23</v>
      </c>
      <c r="I29" s="24" t="n">
        <f aca="false" ca="false" dt2D="false" dtr="false" t="normal">H29/E29</f>
        <v>55.56066666666667</v>
      </c>
      <c r="J29" s="20" t="s">
        <v>19</v>
      </c>
    </row>
    <row hidden="false" ht="17.3500003814697" outlineLevel="0" r="30">
      <c r="A30" s="15" t="s"/>
      <c r="B30" s="15" t="s"/>
      <c r="C30" s="27" t="s">
        <v>42</v>
      </c>
      <c r="D30" s="18" t="n"/>
      <c r="E30" s="26" t="n">
        <v>27.1111111111111</v>
      </c>
      <c r="F30" s="18" t="s">
        <v>19</v>
      </c>
      <c r="G30" s="18" t="n">
        <v>6</v>
      </c>
      <c r="H30" s="25" t="n">
        <v>2500.23</v>
      </c>
      <c r="I30" s="24" t="n">
        <f aca="false" ca="false" dt2D="false" dtr="false" t="normal">H30/E30</f>
        <v>92.22159836065578</v>
      </c>
      <c r="J30" s="20" t="s">
        <v>19</v>
      </c>
    </row>
    <row customFormat="true" hidden="false" ht="17.3500003814697" outlineLevel="0" r="31" s="28">
      <c r="A31" s="15" t="s"/>
      <c r="B31" s="17" t="s"/>
      <c r="C31" s="27" t="s">
        <v>43</v>
      </c>
      <c r="D31" s="18" t="n"/>
      <c r="E31" s="26" t="n">
        <v>30</v>
      </c>
      <c r="F31" s="18" t="s">
        <v>19</v>
      </c>
      <c r="G31" s="18" t="n">
        <v>6</v>
      </c>
      <c r="H31" s="25" t="n">
        <v>2500.23</v>
      </c>
      <c r="I31" s="24" t="n">
        <v>87.53</v>
      </c>
      <c r="J31" s="20" t="s">
        <v>19</v>
      </c>
    </row>
    <row customHeight="true" hidden="false" ht="17.3500003814697" outlineLevel="0" r="32">
      <c r="A32" s="15" t="s"/>
      <c r="B32" s="13" t="s">
        <v>44</v>
      </c>
      <c r="C32" s="27" t="s">
        <v>45</v>
      </c>
      <c r="D32" s="18" t="n"/>
      <c r="E32" s="18" t="s">
        <v>19</v>
      </c>
      <c r="F32" s="18" t="n">
        <v>30</v>
      </c>
      <c r="G32" s="18" t="n">
        <v>6</v>
      </c>
      <c r="H32" s="25" t="n">
        <v>2500.23</v>
      </c>
      <c r="I32" s="24" t="s">
        <v>19</v>
      </c>
      <c r="J32" s="24" t="n">
        <f aca="false" ca="false" dt2D="false" dtr="false" t="normal">H32/F32</f>
        <v>83.341</v>
      </c>
    </row>
    <row hidden="false" ht="17.3500003814697" outlineLevel="0" r="33">
      <c r="A33" s="15" t="s"/>
      <c r="B33" s="15" t="s"/>
      <c r="C33" s="27" t="s">
        <v>38</v>
      </c>
      <c r="D33" s="18" t="n"/>
      <c r="E33" s="18" t="s">
        <v>19</v>
      </c>
      <c r="F33" s="18" t="n">
        <v>40</v>
      </c>
      <c r="G33" s="18" t="n">
        <v>6</v>
      </c>
      <c r="H33" s="25" t="n">
        <v>2500.23</v>
      </c>
      <c r="I33" s="24" t="s">
        <v>19</v>
      </c>
      <c r="J33" s="24" t="n">
        <f aca="false" ca="false" dt2D="false" dtr="false" t="normal">H33/F33</f>
        <v>62.50575</v>
      </c>
    </row>
    <row hidden="false" ht="17.3500003814697" outlineLevel="0" r="34">
      <c r="A34" s="15" t="s"/>
      <c r="B34" s="15" t="s"/>
      <c r="C34" s="27" t="s">
        <v>46</v>
      </c>
      <c r="D34" s="18" t="n"/>
      <c r="E34" s="18" t="s">
        <v>19</v>
      </c>
      <c r="F34" s="18" t="n">
        <v>40</v>
      </c>
      <c r="G34" s="18" t="n">
        <v>6</v>
      </c>
      <c r="H34" s="25" t="n">
        <v>2500.23</v>
      </c>
      <c r="I34" s="24" t="s">
        <v>19</v>
      </c>
      <c r="J34" s="24" t="n">
        <f aca="false" ca="false" dt2D="false" dtr="false" t="normal">H34/F34</f>
        <v>62.50575</v>
      </c>
    </row>
    <row hidden="false" ht="17.3500003814697" outlineLevel="0" r="35">
      <c r="A35" s="15" t="s"/>
      <c r="B35" s="15" t="s"/>
      <c r="C35" s="27" t="s">
        <v>47</v>
      </c>
      <c r="D35" s="18" t="n"/>
      <c r="E35" s="18" t="n">
        <v>16.2</v>
      </c>
      <c r="F35" s="18" t="n">
        <f aca="false" ca="false" dt2D="false" dtr="false" t="normal">E35*3</f>
        <v>48.599999999999994</v>
      </c>
      <c r="G35" s="18" t="n">
        <v>6</v>
      </c>
      <c r="H35" s="25" t="n">
        <v>2500.23</v>
      </c>
      <c r="I35" s="24" t="n">
        <f aca="false" ca="false" dt2D="false" dtr="false" t="normal">H35/E35</f>
        <v>154.3351851851852</v>
      </c>
      <c r="J35" s="20" t="s">
        <v>19</v>
      </c>
    </row>
    <row hidden="false" ht="17.3500003814697" outlineLevel="0" r="36">
      <c r="A36" s="15" t="s"/>
      <c r="B36" s="15" t="s"/>
      <c r="C36" s="27" t="s">
        <v>48</v>
      </c>
      <c r="D36" s="18" t="n"/>
      <c r="E36" s="18" t="n">
        <v>16.2</v>
      </c>
      <c r="F36" s="18" t="n">
        <f aca="false" ca="false" dt2D="false" dtr="false" t="normal">E36*3</f>
        <v>48.599999999999994</v>
      </c>
      <c r="G36" s="18" t="n">
        <v>6</v>
      </c>
      <c r="H36" s="25" t="n">
        <v>2500.23</v>
      </c>
      <c r="I36" s="24" t="n">
        <f aca="false" ca="false" dt2D="false" dtr="false" t="normal">H36/E36</f>
        <v>154.3351851851852</v>
      </c>
      <c r="J36" s="20" t="s">
        <v>19</v>
      </c>
    </row>
    <row hidden="false" ht="17.3500003814697" outlineLevel="0" r="37">
      <c r="A37" s="15" t="s"/>
      <c r="B37" s="15" t="s"/>
      <c r="C37" s="27" t="s">
        <v>49</v>
      </c>
      <c r="D37" s="18" t="n"/>
      <c r="E37" s="18" t="n">
        <v>19.6</v>
      </c>
      <c r="F37" s="18" t="n">
        <f aca="false" ca="false" dt2D="false" dtr="false" t="normal">E37*3</f>
        <v>58.800000000000004</v>
      </c>
      <c r="G37" s="18" t="n">
        <v>6</v>
      </c>
      <c r="H37" s="25" t="n">
        <v>2500.23</v>
      </c>
      <c r="I37" s="24" t="n">
        <f aca="false" ca="false" dt2D="false" dtr="false" t="normal">H37/E37</f>
        <v>127.56275510204081</v>
      </c>
      <c r="J37" s="20" t="s">
        <v>19</v>
      </c>
    </row>
    <row hidden="false" ht="17.3500003814697" outlineLevel="0" r="38">
      <c r="A38" s="15" t="s"/>
      <c r="B38" s="15" t="s"/>
      <c r="C38" s="27" t="s">
        <v>50</v>
      </c>
      <c r="D38" s="18" t="n"/>
      <c r="E38" s="18" t="n">
        <v>17.8</v>
      </c>
      <c r="F38" s="18" t="n">
        <f aca="false" ca="false" dt2D="false" dtr="false" t="normal">E38*3</f>
        <v>53.400000000000006</v>
      </c>
      <c r="G38" s="18" t="n">
        <v>6</v>
      </c>
      <c r="H38" s="25" t="n">
        <v>2500.23</v>
      </c>
      <c r="I38" s="24" t="n">
        <f aca="false" ca="false" dt2D="false" dtr="false" t="normal">H38/E38</f>
        <v>140.46235955056179</v>
      </c>
      <c r="J38" s="20" t="s">
        <v>19</v>
      </c>
    </row>
    <row hidden="false" ht="17.3500003814697" outlineLevel="0" r="39">
      <c r="A39" s="15" t="s"/>
      <c r="B39" s="15" t="s"/>
      <c r="C39" s="27" t="s">
        <v>51</v>
      </c>
      <c r="D39" s="18" t="n"/>
      <c r="E39" s="18" t="n">
        <v>19.6</v>
      </c>
      <c r="F39" s="18" t="n">
        <f aca="false" ca="false" dt2D="false" dtr="false" t="normal">E39*3</f>
        <v>58.800000000000004</v>
      </c>
      <c r="G39" s="18" t="n">
        <v>6</v>
      </c>
      <c r="H39" s="25" t="n">
        <v>2500.23</v>
      </c>
      <c r="I39" s="24" t="n">
        <f aca="false" ca="false" dt2D="false" dtr="false" t="normal">H39/E39</f>
        <v>127.56275510204081</v>
      </c>
      <c r="J39" s="20" t="s">
        <v>19</v>
      </c>
    </row>
    <row hidden="false" ht="17.3500003814697" outlineLevel="0" r="40">
      <c r="A40" s="15" t="s"/>
      <c r="B40" s="15" t="s"/>
      <c r="C40" s="27" t="s">
        <v>52</v>
      </c>
      <c r="D40" s="18" t="n"/>
      <c r="E40" s="18" t="n">
        <v>17.8</v>
      </c>
      <c r="F40" s="18" t="n">
        <f aca="false" ca="false" dt2D="false" dtr="false" t="normal">E40*3</f>
        <v>53.400000000000006</v>
      </c>
      <c r="G40" s="18" t="n">
        <v>6</v>
      </c>
      <c r="H40" s="25" t="n">
        <v>2500.23</v>
      </c>
      <c r="I40" s="24" t="n">
        <f aca="false" ca="false" dt2D="false" dtr="false" t="normal">H40/E40</f>
        <v>140.46235955056179</v>
      </c>
      <c r="J40" s="20" t="s">
        <v>19</v>
      </c>
    </row>
    <row customFormat="true" hidden="false" ht="17.3500003814697" outlineLevel="0" r="41" s="28">
      <c r="A41" s="15" t="s"/>
      <c r="B41" s="15" t="s"/>
      <c r="C41" s="27" t="s">
        <v>53</v>
      </c>
      <c r="D41" s="18" t="n"/>
      <c r="E41" s="18" t="n">
        <v>15</v>
      </c>
      <c r="F41" s="18" t="n">
        <v>40</v>
      </c>
      <c r="G41" s="18" t="n">
        <v>6</v>
      </c>
      <c r="H41" s="25" t="n">
        <v>2500.23</v>
      </c>
      <c r="I41" s="24" t="n">
        <f aca="false" ca="false" dt2D="false" dtr="false" t="normal">H41/E41</f>
        <v>166.682</v>
      </c>
      <c r="J41" s="20" t="s">
        <v>19</v>
      </c>
    </row>
    <row customFormat="true" hidden="false" ht="17.3500003814697" outlineLevel="0" r="42" s="28">
      <c r="A42" s="15" t="s"/>
      <c r="B42" s="15" t="s"/>
      <c r="C42" s="27" t="s">
        <v>54</v>
      </c>
      <c r="D42" s="18" t="n"/>
      <c r="E42" s="18" t="n">
        <v>15.5</v>
      </c>
      <c r="F42" s="18" t="n">
        <v>40.8</v>
      </c>
      <c r="G42" s="18" t="n">
        <v>6</v>
      </c>
      <c r="H42" s="25" t="n">
        <v>2500.23</v>
      </c>
      <c r="I42" s="24" t="n">
        <f aca="false" ca="false" dt2D="false" dtr="false" t="normal">H42/E42</f>
        <v>161.3051612903226</v>
      </c>
      <c r="J42" s="20" t="s">
        <v>19</v>
      </c>
    </row>
    <row customFormat="true" hidden="false" ht="17.3500003814697" outlineLevel="0" r="43" s="28">
      <c r="A43" s="15" t="s"/>
      <c r="B43" s="15" t="s"/>
      <c r="C43" s="27" t="s">
        <v>55</v>
      </c>
      <c r="D43" s="18" t="n"/>
      <c r="E43" s="18" t="n">
        <v>15</v>
      </c>
      <c r="F43" s="18" t="n">
        <v>40</v>
      </c>
      <c r="G43" s="18" t="n">
        <v>6</v>
      </c>
      <c r="H43" s="25" t="n">
        <v>2500.23</v>
      </c>
      <c r="I43" s="24" t="n">
        <f aca="false" ca="false" dt2D="false" dtr="false" t="normal">H43/E43</f>
        <v>166.682</v>
      </c>
      <c r="J43" s="20" t="s">
        <v>19</v>
      </c>
    </row>
    <row customFormat="true" hidden="false" ht="17.3500003814697" outlineLevel="0" r="44" s="28">
      <c r="A44" s="15" t="s"/>
      <c r="B44" s="15" t="s"/>
      <c r="C44" s="27" t="s">
        <v>56</v>
      </c>
      <c r="D44" s="18" t="n"/>
      <c r="E44" s="18" t="n">
        <v>19.6</v>
      </c>
      <c r="F44" s="18" t="n">
        <v>58.8</v>
      </c>
      <c r="G44" s="18" t="n">
        <v>6</v>
      </c>
      <c r="H44" s="25" t="n">
        <v>2500.23</v>
      </c>
      <c r="I44" s="24" t="n">
        <f aca="false" ca="false" dt2D="false" dtr="false" t="normal">H44/E44</f>
        <v>127.56275510204081</v>
      </c>
      <c r="J44" s="20" t="s">
        <v>19</v>
      </c>
    </row>
    <row customFormat="true" hidden="false" ht="17.3500003814697" outlineLevel="0" r="45" s="28">
      <c r="A45" s="15" t="s"/>
      <c r="B45" s="17" t="s"/>
      <c r="C45" s="27" t="s">
        <v>57</v>
      </c>
      <c r="D45" s="18" t="n"/>
      <c r="E45" s="18" t="n">
        <v>15.5</v>
      </c>
      <c r="F45" s="18" t="n">
        <v>40.8</v>
      </c>
      <c r="G45" s="18" t="n">
        <v>6</v>
      </c>
      <c r="H45" s="25" t="n">
        <v>2500.23</v>
      </c>
      <c r="I45" s="24" t="n">
        <f aca="false" ca="false" dt2D="false" dtr="false" t="normal">H45/E45</f>
        <v>161.3051612903226</v>
      </c>
      <c r="J45" s="20" t="s">
        <v>19</v>
      </c>
    </row>
    <row customHeight="true" hidden="false" ht="17.3500003814697" outlineLevel="0" r="46">
      <c r="A46" s="15" t="s"/>
      <c r="B46" s="13" t="s">
        <v>58</v>
      </c>
      <c r="C46" s="27" t="s">
        <v>59</v>
      </c>
      <c r="D46" s="18" t="n"/>
      <c r="E46" s="18" t="s">
        <v>19</v>
      </c>
      <c r="F46" s="18" t="n">
        <v>28</v>
      </c>
      <c r="G46" s="18" t="n">
        <v>2</v>
      </c>
      <c r="H46" s="25" t="n">
        <v>1771.23</v>
      </c>
      <c r="I46" s="20" t="s">
        <v>19</v>
      </c>
      <c r="J46" s="24" t="n">
        <f aca="false" ca="false" dt2D="false" dtr="false" t="normal">H46/F46</f>
        <v>63.25821428571429</v>
      </c>
    </row>
    <row hidden="false" ht="17.3500003814697" outlineLevel="0" r="47">
      <c r="A47" s="15" t="s"/>
      <c r="B47" s="15" t="s"/>
      <c r="C47" s="27" t="s">
        <v>60</v>
      </c>
      <c r="D47" s="18" t="n"/>
      <c r="E47" s="18" t="s">
        <v>19</v>
      </c>
      <c r="F47" s="18" t="n">
        <f aca="false" ca="false" dt2D="false" dtr="false" t="normal">F46*1.6</f>
        <v>44.800000000000004</v>
      </c>
      <c r="G47" s="18" t="n">
        <v>3</v>
      </c>
      <c r="H47" s="25" t="n">
        <v>1930.64</v>
      </c>
      <c r="I47" s="20" t="s">
        <v>19</v>
      </c>
      <c r="J47" s="24" t="n">
        <f aca="false" ca="false" dt2D="false" dtr="false" t="normal">H47/F47</f>
        <v>43.09464285714286</v>
      </c>
    </row>
    <row hidden="false" ht="17.3500003814697" outlineLevel="0" r="48">
      <c r="A48" s="15" t="s"/>
      <c r="B48" s="15" t="s"/>
      <c r="C48" s="18" t="s">
        <v>61</v>
      </c>
      <c r="D48" s="18" t="n"/>
      <c r="E48" s="18" t="s">
        <v>19</v>
      </c>
      <c r="F48" s="18" t="n">
        <v>23</v>
      </c>
      <c r="G48" s="18" t="n">
        <v>4</v>
      </c>
      <c r="H48" s="25" t="n">
        <v>2104.39</v>
      </c>
      <c r="I48" s="20" t="s">
        <v>19</v>
      </c>
      <c r="J48" s="24" t="n">
        <f aca="false" ca="false" dt2D="false" dtr="false" t="normal">H48/F48</f>
        <v>91.49521739130434</v>
      </c>
    </row>
    <row hidden="false" ht="17.3500003814697" outlineLevel="0" r="49">
      <c r="A49" s="15" t="s"/>
      <c r="B49" s="15" t="s"/>
      <c r="C49" s="18" t="s">
        <v>62</v>
      </c>
      <c r="D49" s="18" t="n"/>
      <c r="E49" s="18" t="s">
        <v>19</v>
      </c>
      <c r="F49" s="18" t="n">
        <v>23</v>
      </c>
      <c r="G49" s="18" t="n">
        <v>4</v>
      </c>
      <c r="H49" s="25" t="n">
        <v>2104.39</v>
      </c>
      <c r="I49" s="20" t="s">
        <v>19</v>
      </c>
      <c r="J49" s="24" t="n">
        <f aca="false" ca="false" dt2D="false" dtr="false" t="normal">H49/F49</f>
        <v>91.49521739130434</v>
      </c>
    </row>
    <row hidden="false" ht="17.3500003814697" outlineLevel="0" r="50">
      <c r="A50" s="15" t="s"/>
      <c r="B50" s="15" t="s"/>
      <c r="C50" s="18" t="s">
        <v>32</v>
      </c>
      <c r="D50" s="18" t="n"/>
      <c r="E50" s="18" t="s">
        <v>19</v>
      </c>
      <c r="F50" s="18" t="n">
        <v>23</v>
      </c>
      <c r="G50" s="18" t="n">
        <v>4</v>
      </c>
      <c r="H50" s="25" t="n">
        <v>2104.39</v>
      </c>
      <c r="I50" s="20" t="s">
        <v>19</v>
      </c>
      <c r="J50" s="24" t="n">
        <f aca="false" ca="false" dt2D="false" dtr="false" t="normal">H50/F50</f>
        <v>91.49521739130434</v>
      </c>
    </row>
    <row hidden="false" ht="17.3500003814697" outlineLevel="0" r="51">
      <c r="A51" s="15" t="s"/>
      <c r="B51" s="15" t="s"/>
      <c r="C51" s="18" t="s">
        <v>63</v>
      </c>
      <c r="D51" s="18" t="n"/>
      <c r="E51" s="18" t="s">
        <v>19</v>
      </c>
      <c r="F51" s="18" t="n">
        <v>25</v>
      </c>
      <c r="G51" s="18" t="n">
        <v>4</v>
      </c>
      <c r="H51" s="25" t="n">
        <v>2104.39</v>
      </c>
      <c r="I51" s="20" t="s">
        <v>19</v>
      </c>
      <c r="J51" s="24" t="n">
        <f aca="false" ca="false" dt2D="false" dtr="false" t="normal">H51/F51</f>
        <v>84.17559999999999</v>
      </c>
    </row>
    <row hidden="false" ht="17.3500003814697" outlineLevel="0" r="52">
      <c r="A52" s="15" t="s"/>
      <c r="B52" s="15" t="s"/>
      <c r="C52" s="18" t="s">
        <v>64</v>
      </c>
      <c r="D52" s="18" t="n"/>
      <c r="E52" s="18" t="s">
        <v>19</v>
      </c>
      <c r="F52" s="18" t="n">
        <v>25</v>
      </c>
      <c r="G52" s="18" t="n">
        <v>4</v>
      </c>
      <c r="H52" s="25" t="n">
        <v>2104.39</v>
      </c>
      <c r="I52" s="20" t="s">
        <v>19</v>
      </c>
      <c r="J52" s="24" t="n">
        <f aca="false" ca="false" dt2D="false" dtr="false" t="normal">H52/F52</f>
        <v>84.17559999999999</v>
      </c>
    </row>
    <row hidden="false" ht="17.3500003814697" outlineLevel="0" r="53">
      <c r="A53" s="15" t="s"/>
      <c r="B53" s="15" t="s"/>
      <c r="C53" s="18" t="s">
        <v>65</v>
      </c>
      <c r="D53" s="18" t="n"/>
      <c r="E53" s="18" t="s">
        <v>19</v>
      </c>
      <c r="F53" s="18" t="n">
        <v>12</v>
      </c>
      <c r="G53" s="18" t="n">
        <v>3</v>
      </c>
      <c r="H53" s="25" t="n">
        <v>1930.64</v>
      </c>
      <c r="I53" s="20" t="s">
        <v>19</v>
      </c>
      <c r="J53" s="24" t="n">
        <f aca="false" ca="false" dt2D="false" dtr="false" t="normal">H53/F53</f>
        <v>160.88666666666668</v>
      </c>
    </row>
    <row hidden="false" ht="17.3500003814697" outlineLevel="0" r="54">
      <c r="A54" s="15" t="s"/>
      <c r="B54" s="15" t="s"/>
      <c r="C54" s="18" t="s">
        <v>27</v>
      </c>
      <c r="D54" s="18" t="n"/>
      <c r="E54" s="18" t="s">
        <v>19</v>
      </c>
      <c r="F54" s="18" t="n">
        <v>14</v>
      </c>
      <c r="G54" s="18" t="n">
        <v>3</v>
      </c>
      <c r="H54" s="25" t="n">
        <v>1930.64</v>
      </c>
      <c r="I54" s="20" t="s">
        <v>19</v>
      </c>
      <c r="J54" s="24" t="n">
        <f aca="false" ca="false" dt2D="false" dtr="false" t="normal">H54/F54</f>
        <v>137.90285714285716</v>
      </c>
    </row>
    <row hidden="false" ht="17.3500003814697" outlineLevel="0" r="55">
      <c r="A55" s="15" t="s"/>
      <c r="B55" s="15" t="s"/>
      <c r="C55" s="18" t="s">
        <v>25</v>
      </c>
      <c r="D55" s="18" t="n"/>
      <c r="E55" s="18" t="s">
        <v>19</v>
      </c>
      <c r="F55" s="18" t="n">
        <v>14</v>
      </c>
      <c r="G55" s="18" t="n">
        <v>3</v>
      </c>
      <c r="H55" s="25" t="n">
        <v>1930.64</v>
      </c>
      <c r="I55" s="20" t="s">
        <v>19</v>
      </c>
      <c r="J55" s="24" t="n">
        <f aca="false" ca="false" dt2D="false" dtr="false" t="normal">H55/F55</f>
        <v>137.90285714285716</v>
      </c>
    </row>
    <row hidden="false" ht="17.3500003814697" outlineLevel="0" r="56">
      <c r="A56" s="15" t="s"/>
      <c r="B56" s="15" t="s"/>
      <c r="C56" s="18" t="s">
        <v>66</v>
      </c>
      <c r="D56" s="18" t="n"/>
      <c r="E56" s="18" t="s">
        <v>19</v>
      </c>
      <c r="F56" s="18" t="n">
        <v>14</v>
      </c>
      <c r="G56" s="18" t="n">
        <v>3</v>
      </c>
      <c r="H56" s="25" t="n">
        <v>1930.64</v>
      </c>
      <c r="I56" s="20" t="s">
        <v>19</v>
      </c>
      <c r="J56" s="24" t="n">
        <f aca="false" ca="false" dt2D="false" dtr="false" t="normal">H56/F56</f>
        <v>137.90285714285716</v>
      </c>
    </row>
    <row hidden="false" ht="17.3500003814697" outlineLevel="0" r="57">
      <c r="A57" s="15" t="s"/>
      <c r="B57" s="15" t="s"/>
      <c r="C57" s="13" t="s">
        <v>67</v>
      </c>
      <c r="D57" s="18" t="n"/>
      <c r="E57" s="18" t="s">
        <v>19</v>
      </c>
      <c r="F57" s="18" t="n">
        <v>25</v>
      </c>
      <c r="G57" s="18" t="n">
        <v>4</v>
      </c>
      <c r="H57" s="25" t="n">
        <v>2104.39</v>
      </c>
      <c r="I57" s="20" t="s">
        <v>19</v>
      </c>
      <c r="J57" s="24" t="n">
        <f aca="false" ca="false" dt2D="false" dtr="false" t="normal">H57/F57</f>
        <v>84.17559999999999</v>
      </c>
    </row>
    <row hidden="false" ht="17.3500003814697" outlineLevel="0" r="58">
      <c r="A58" s="15" t="s"/>
      <c r="B58" s="15" t="s"/>
      <c r="C58" s="18" t="s">
        <v>68</v>
      </c>
      <c r="D58" s="18" t="n"/>
      <c r="E58" s="18" t="s">
        <v>19</v>
      </c>
      <c r="F58" s="18" t="n">
        <v>25</v>
      </c>
      <c r="G58" s="18" t="n">
        <v>4</v>
      </c>
      <c r="H58" s="25" t="n">
        <v>2104.39</v>
      </c>
      <c r="I58" s="20" t="s">
        <v>19</v>
      </c>
      <c r="J58" s="24" t="n">
        <f aca="false" ca="false" dt2D="false" dtr="false" t="normal">H58/F58</f>
        <v>84.17559999999999</v>
      </c>
    </row>
    <row hidden="false" ht="17.3500003814697" outlineLevel="0" r="59">
      <c r="A59" s="15" t="s"/>
      <c r="B59" s="15" t="s"/>
      <c r="C59" s="18" t="s">
        <v>69</v>
      </c>
      <c r="D59" s="18" t="n"/>
      <c r="E59" s="18" t="s">
        <v>19</v>
      </c>
      <c r="F59" s="18" t="n">
        <v>25</v>
      </c>
      <c r="G59" s="18" t="n">
        <v>4</v>
      </c>
      <c r="H59" s="25" t="n">
        <v>2104.39</v>
      </c>
      <c r="I59" s="20" t="s">
        <v>19</v>
      </c>
      <c r="J59" s="24" t="n">
        <f aca="false" ca="false" dt2D="false" dtr="false" t="normal">H59/F59</f>
        <v>84.17559999999999</v>
      </c>
    </row>
    <row hidden="false" ht="32.7999992370605" outlineLevel="0" r="60">
      <c r="A60" s="15" t="s"/>
      <c r="B60" s="15" t="s"/>
      <c r="C60" s="18" t="s">
        <v>70</v>
      </c>
      <c r="D60" s="13" t="s">
        <v>71</v>
      </c>
      <c r="E60" s="18" t="s">
        <v>19</v>
      </c>
      <c r="F60" s="18" t="n">
        <v>40</v>
      </c>
      <c r="G60" s="18" t="n">
        <v>4</v>
      </c>
      <c r="H60" s="25" t="n">
        <v>2104.39</v>
      </c>
      <c r="I60" s="20" t="s">
        <v>19</v>
      </c>
      <c r="J60" s="24" t="n">
        <f aca="false" ca="false" dt2D="false" dtr="false" t="normal">H60/F60</f>
        <v>52.60975</v>
      </c>
    </row>
    <row hidden="false" ht="32.7999992370605" outlineLevel="0" r="61">
      <c r="A61" s="15" t="s"/>
      <c r="B61" s="15" t="s"/>
      <c r="C61" s="18" t="s">
        <v>72</v>
      </c>
      <c r="D61" s="13" t="s">
        <v>73</v>
      </c>
      <c r="E61" s="18" t="s">
        <v>19</v>
      </c>
      <c r="F61" s="18" t="n">
        <f aca="false" ca="false" dt2D="false" dtr="false" t="normal">F60*1.5</f>
        <v>60</v>
      </c>
      <c r="G61" s="18" t="n">
        <v>4</v>
      </c>
      <c r="H61" s="25" t="n">
        <v>2104.39</v>
      </c>
      <c r="I61" s="20" t="s">
        <v>19</v>
      </c>
      <c r="J61" s="24" t="n">
        <f aca="false" ca="false" dt2D="false" dtr="false" t="normal">H61/F61</f>
        <v>35.073166666666665</v>
      </c>
    </row>
    <row hidden="false" ht="32.7999992370605" outlineLevel="0" r="62">
      <c r="A62" s="15" t="s"/>
      <c r="B62" s="17" t="s"/>
      <c r="C62" s="18" t="s">
        <v>70</v>
      </c>
      <c r="D62" s="13" t="s">
        <v>73</v>
      </c>
      <c r="E62" s="18" t="s">
        <v>19</v>
      </c>
      <c r="F62" s="18" t="n">
        <f aca="false" ca="false" dt2D="false" dtr="false" t="normal">F61</f>
        <v>60</v>
      </c>
      <c r="G62" s="18" t="n">
        <v>4</v>
      </c>
      <c r="H62" s="25" t="n">
        <v>2104.39</v>
      </c>
      <c r="I62" s="20" t="s">
        <v>19</v>
      </c>
      <c r="J62" s="24" t="n">
        <f aca="false" ca="false" dt2D="false" dtr="false" t="normal">H62/F62</f>
        <v>35.073166666666665</v>
      </c>
    </row>
    <row customHeight="true" hidden="false" ht="17.3500003814697" outlineLevel="0" r="63">
      <c r="A63" s="15" t="s"/>
      <c r="B63" s="13" t="s">
        <v>74</v>
      </c>
      <c r="C63" s="18" t="s">
        <v>59</v>
      </c>
      <c r="D63" s="18" t="n"/>
      <c r="E63" s="18" t="s">
        <v>19</v>
      </c>
      <c r="F63" s="18" t="n">
        <v>24</v>
      </c>
      <c r="G63" s="18" t="n">
        <v>2</v>
      </c>
      <c r="H63" s="25" t="n">
        <v>1771.23</v>
      </c>
      <c r="I63" s="20" t="s">
        <v>19</v>
      </c>
      <c r="J63" s="24" t="n">
        <f aca="false" ca="false" dt2D="false" dtr="false" t="normal">H63/F63</f>
        <v>73.80125</v>
      </c>
    </row>
    <row hidden="false" ht="17.3500003814697" outlineLevel="0" r="64">
      <c r="A64" s="15" t="s"/>
      <c r="B64" s="15" t="s"/>
      <c r="C64" s="18" t="s">
        <v>60</v>
      </c>
      <c r="D64" s="18" t="n"/>
      <c r="E64" s="18" t="s">
        <v>19</v>
      </c>
      <c r="F64" s="18" t="n">
        <f aca="false" ca="false" dt2D="false" dtr="false" t="normal">F63*1.6</f>
        <v>38.400000000000006</v>
      </c>
      <c r="G64" s="18" t="n">
        <v>3</v>
      </c>
      <c r="H64" s="25" t="n">
        <v>1930.64</v>
      </c>
      <c r="I64" s="20" t="s">
        <v>19</v>
      </c>
      <c r="J64" s="24" t="n">
        <f aca="false" ca="false" dt2D="false" dtr="false" t="normal">H64/F64</f>
        <v>50.27708333333333</v>
      </c>
    </row>
    <row hidden="false" ht="17.3500003814697" outlineLevel="0" r="65">
      <c r="A65" s="15" t="s"/>
      <c r="B65" s="15" t="s"/>
      <c r="C65" s="18" t="s">
        <v>61</v>
      </c>
      <c r="D65" s="18" t="n"/>
      <c r="E65" s="18" t="s">
        <v>19</v>
      </c>
      <c r="F65" s="18" t="n">
        <v>20.8</v>
      </c>
      <c r="G65" s="18" t="n">
        <v>4</v>
      </c>
      <c r="H65" s="25" t="n">
        <v>2104.39</v>
      </c>
      <c r="I65" s="20" t="s">
        <v>19</v>
      </c>
      <c r="J65" s="24" t="n">
        <f aca="false" ca="false" dt2D="false" dtr="false" t="normal">H65/F65</f>
        <v>101.17259615384614</v>
      </c>
    </row>
    <row hidden="false" ht="17.3500003814697" outlineLevel="0" r="66">
      <c r="A66" s="15" t="s"/>
      <c r="B66" s="15" t="s"/>
      <c r="C66" s="18" t="s">
        <v>62</v>
      </c>
      <c r="D66" s="18" t="n"/>
      <c r="E66" s="18" t="s">
        <v>19</v>
      </c>
      <c r="F66" s="18" t="n">
        <v>20.8</v>
      </c>
      <c r="G66" s="18" t="n">
        <v>4</v>
      </c>
      <c r="H66" s="25" t="n">
        <v>2104.39</v>
      </c>
      <c r="I66" s="20" t="s">
        <v>19</v>
      </c>
      <c r="J66" s="24" t="n">
        <f aca="false" ca="false" dt2D="false" dtr="false" t="normal">H66/F66</f>
        <v>101.17259615384614</v>
      </c>
    </row>
    <row hidden="false" ht="17.3500003814697" outlineLevel="0" r="67">
      <c r="A67" s="15" t="s"/>
      <c r="B67" s="15" t="s"/>
      <c r="C67" s="18" t="s">
        <v>32</v>
      </c>
      <c r="D67" s="18" t="n"/>
      <c r="E67" s="18" t="s">
        <v>19</v>
      </c>
      <c r="F67" s="18" t="n">
        <v>20.8</v>
      </c>
      <c r="G67" s="18" t="n">
        <v>4</v>
      </c>
      <c r="H67" s="25" t="n">
        <v>2104.39</v>
      </c>
      <c r="I67" s="20" t="s">
        <v>19</v>
      </c>
      <c r="J67" s="24" t="n">
        <f aca="false" ca="false" dt2D="false" dtr="false" t="normal">H67/F67</f>
        <v>101.17259615384614</v>
      </c>
    </row>
    <row hidden="false" ht="17.3500003814697" outlineLevel="0" r="68">
      <c r="A68" s="15" t="s"/>
      <c r="B68" s="15" t="s"/>
      <c r="C68" s="18" t="s">
        <v>63</v>
      </c>
      <c r="D68" s="18" t="n"/>
      <c r="E68" s="18" t="s">
        <v>19</v>
      </c>
      <c r="F68" s="18" t="n">
        <v>24</v>
      </c>
      <c r="G68" s="18" t="n">
        <v>4</v>
      </c>
      <c r="H68" s="25" t="n">
        <v>2104.39</v>
      </c>
      <c r="I68" s="20" t="s">
        <v>19</v>
      </c>
      <c r="J68" s="24" t="n">
        <f aca="false" ca="false" dt2D="false" dtr="false" t="normal">H68/F68</f>
        <v>87.68291666666666</v>
      </c>
    </row>
    <row hidden="false" ht="17.3500003814697" outlineLevel="0" r="69">
      <c r="A69" s="15" t="s"/>
      <c r="B69" s="15" t="s"/>
      <c r="C69" s="18" t="s">
        <v>64</v>
      </c>
      <c r="D69" s="18" t="n"/>
      <c r="E69" s="18" t="s">
        <v>19</v>
      </c>
      <c r="F69" s="18" t="n">
        <v>24</v>
      </c>
      <c r="G69" s="18" t="n">
        <v>4</v>
      </c>
      <c r="H69" s="25" t="n">
        <v>2104.39</v>
      </c>
      <c r="I69" s="20" t="s">
        <v>19</v>
      </c>
      <c r="J69" s="24" t="n">
        <f aca="false" ca="false" dt2D="false" dtr="false" t="normal">H69/F69</f>
        <v>87.68291666666666</v>
      </c>
    </row>
    <row hidden="false" ht="17.3500003814697" outlineLevel="0" r="70">
      <c r="A70" s="15" t="s"/>
      <c r="B70" s="15" t="s"/>
      <c r="C70" s="18" t="s">
        <v>65</v>
      </c>
      <c r="D70" s="18" t="n"/>
      <c r="E70" s="18" t="s">
        <v>19</v>
      </c>
      <c r="F70" s="18" t="n">
        <v>10</v>
      </c>
      <c r="G70" s="18" t="n">
        <v>3</v>
      </c>
      <c r="H70" s="25" t="n">
        <v>1930.64</v>
      </c>
      <c r="I70" s="20" t="s">
        <v>19</v>
      </c>
      <c r="J70" s="24" t="n">
        <f aca="false" ca="false" dt2D="false" dtr="false" t="normal">H70/F70</f>
        <v>193.06400000000002</v>
      </c>
    </row>
    <row hidden="false" ht="17.3500003814697" outlineLevel="0" r="71">
      <c r="A71" s="15" t="s"/>
      <c r="B71" s="15" t="s"/>
      <c r="C71" s="18" t="s">
        <v>27</v>
      </c>
      <c r="D71" s="18" t="n"/>
      <c r="E71" s="18" t="s">
        <v>19</v>
      </c>
      <c r="F71" s="18" t="n">
        <v>13</v>
      </c>
      <c r="G71" s="18" t="n">
        <v>3</v>
      </c>
      <c r="H71" s="25" t="n">
        <v>1930.64</v>
      </c>
      <c r="I71" s="20" t="s">
        <v>19</v>
      </c>
      <c r="J71" s="24" t="n">
        <f aca="false" ca="false" dt2D="false" dtr="false" t="normal">H71/F71</f>
        <v>148.51076923076923</v>
      </c>
    </row>
    <row hidden="false" ht="17.3500003814697" outlineLevel="0" r="72">
      <c r="A72" s="15" t="s"/>
      <c r="B72" s="15" t="s"/>
      <c r="C72" s="18" t="s">
        <v>25</v>
      </c>
      <c r="D72" s="18" t="n"/>
      <c r="E72" s="18" t="s">
        <v>19</v>
      </c>
      <c r="F72" s="18" t="n">
        <v>13</v>
      </c>
      <c r="G72" s="18" t="n">
        <v>3</v>
      </c>
      <c r="H72" s="25" t="n">
        <v>1930.64</v>
      </c>
      <c r="I72" s="20" t="s">
        <v>19</v>
      </c>
      <c r="J72" s="24" t="n">
        <f aca="false" ca="false" dt2D="false" dtr="false" t="normal">H72/F72</f>
        <v>148.51076923076923</v>
      </c>
    </row>
    <row hidden="false" ht="17.3500003814697" outlineLevel="0" r="73">
      <c r="A73" s="15" t="s"/>
      <c r="B73" s="15" t="s"/>
      <c r="C73" s="13" t="s">
        <v>67</v>
      </c>
      <c r="D73" s="18" t="n"/>
      <c r="E73" s="18" t="s">
        <v>19</v>
      </c>
      <c r="F73" s="18" t="n">
        <v>24</v>
      </c>
      <c r="G73" s="18" t="n">
        <v>4</v>
      </c>
      <c r="H73" s="25" t="n">
        <v>2104.39</v>
      </c>
      <c r="I73" s="20" t="s">
        <v>19</v>
      </c>
      <c r="J73" s="24" t="n">
        <f aca="false" ca="false" dt2D="false" dtr="false" t="normal">H73/F73</f>
        <v>87.68291666666666</v>
      </c>
    </row>
    <row hidden="false" ht="17.3500003814697" outlineLevel="0" r="74">
      <c r="A74" s="15" t="s"/>
      <c r="B74" s="15" t="s"/>
      <c r="C74" s="18" t="s">
        <v>68</v>
      </c>
      <c r="D74" s="18" t="n"/>
      <c r="E74" s="18" t="s">
        <v>19</v>
      </c>
      <c r="F74" s="18" t="n">
        <v>24</v>
      </c>
      <c r="G74" s="18" t="n">
        <v>4</v>
      </c>
      <c r="H74" s="25" t="n">
        <v>2104.39</v>
      </c>
      <c r="I74" s="20" t="s">
        <v>19</v>
      </c>
      <c r="J74" s="24" t="n">
        <f aca="false" ca="false" dt2D="false" dtr="false" t="normal">H74/F74</f>
        <v>87.68291666666666</v>
      </c>
    </row>
    <row hidden="false" ht="17.3500003814697" outlineLevel="0" r="75">
      <c r="A75" s="15" t="s"/>
      <c r="B75" s="15" t="s"/>
      <c r="C75" s="18" t="s">
        <v>69</v>
      </c>
      <c r="D75" s="18" t="n"/>
      <c r="E75" s="18" t="s">
        <v>19</v>
      </c>
      <c r="F75" s="18" t="n">
        <v>24</v>
      </c>
      <c r="G75" s="18" t="n">
        <v>4</v>
      </c>
      <c r="H75" s="25" t="n">
        <v>2104.39</v>
      </c>
      <c r="I75" s="20" t="s">
        <v>19</v>
      </c>
      <c r="J75" s="24" t="n">
        <f aca="false" ca="false" dt2D="false" dtr="false" t="normal">H75/F75</f>
        <v>87.68291666666666</v>
      </c>
    </row>
    <row hidden="false" ht="32.7999992370605" outlineLevel="0" r="76">
      <c r="A76" s="15" t="s"/>
      <c r="B76" s="15" t="s"/>
      <c r="C76" s="18" t="s">
        <v>70</v>
      </c>
      <c r="D76" s="13" t="s">
        <v>71</v>
      </c>
      <c r="E76" s="18" t="s">
        <v>19</v>
      </c>
      <c r="F76" s="18" t="n">
        <v>33</v>
      </c>
      <c r="G76" s="18" t="n">
        <v>4</v>
      </c>
      <c r="H76" s="25" t="n">
        <v>2104.39</v>
      </c>
      <c r="I76" s="20" t="s">
        <v>19</v>
      </c>
      <c r="J76" s="24" t="n">
        <f aca="false" ca="false" dt2D="false" dtr="false" t="normal">H76/F76</f>
        <v>63.769393939393936</v>
      </c>
    </row>
    <row hidden="false" ht="32.7999992370605" outlineLevel="0" r="77">
      <c r="A77" s="15" t="s"/>
      <c r="B77" s="15" t="s"/>
      <c r="C77" s="18" t="s">
        <v>72</v>
      </c>
      <c r="D77" s="13" t="s">
        <v>73</v>
      </c>
      <c r="E77" s="18" t="s">
        <v>19</v>
      </c>
      <c r="F77" s="18" t="n">
        <v>48</v>
      </c>
      <c r="G77" s="18" t="n">
        <v>4</v>
      </c>
      <c r="H77" s="25" t="n">
        <v>2104.39</v>
      </c>
      <c r="I77" s="20" t="s">
        <v>19</v>
      </c>
      <c r="J77" s="24" t="n">
        <f aca="false" ca="false" dt2D="false" dtr="false" t="normal">H77/F77</f>
        <v>43.84145833333333</v>
      </c>
    </row>
    <row hidden="false" ht="32.7999992370605" outlineLevel="0" r="78">
      <c r="A78" s="15" t="s"/>
      <c r="B78" s="17" t="s"/>
      <c r="C78" s="18" t="s">
        <v>70</v>
      </c>
      <c r="D78" s="13" t="s">
        <v>73</v>
      </c>
      <c r="E78" s="18" t="s">
        <v>19</v>
      </c>
      <c r="F78" s="18" t="n">
        <v>48</v>
      </c>
      <c r="G78" s="18" t="n">
        <v>4</v>
      </c>
      <c r="H78" s="25" t="n">
        <v>2104.39</v>
      </c>
      <c r="I78" s="20" t="s">
        <v>19</v>
      </c>
      <c r="J78" s="24" t="n">
        <f aca="false" ca="false" dt2D="false" dtr="false" t="normal">H78/F78</f>
        <v>43.84145833333333</v>
      </c>
    </row>
    <row customHeight="true" hidden="false" ht="17.3500003814697" outlineLevel="0" r="79">
      <c r="A79" s="15" t="s"/>
      <c r="B79" s="13" t="s">
        <v>75</v>
      </c>
      <c r="C79" s="18" t="s">
        <v>59</v>
      </c>
      <c r="D79" s="18" t="n"/>
      <c r="E79" s="18" t="s">
        <v>19</v>
      </c>
      <c r="F79" s="18" t="n">
        <v>18</v>
      </c>
      <c r="G79" s="18" t="n">
        <v>2</v>
      </c>
      <c r="H79" s="25" t="n">
        <v>1771.23</v>
      </c>
      <c r="I79" s="20" t="s">
        <v>19</v>
      </c>
      <c r="J79" s="24" t="n">
        <f aca="false" ca="false" dt2D="false" dtr="false" t="normal">H79/F79</f>
        <v>98.40166666666667</v>
      </c>
    </row>
    <row hidden="false" ht="17.3500003814697" outlineLevel="0" r="80">
      <c r="A80" s="15" t="s"/>
      <c r="B80" s="15" t="s"/>
      <c r="C80" s="18" t="s">
        <v>60</v>
      </c>
      <c r="D80" s="18" t="n"/>
      <c r="E80" s="18" t="s">
        <v>19</v>
      </c>
      <c r="F80" s="18" t="n">
        <f aca="false" ca="false" dt2D="false" dtr="false" t="normal">F79*1.6</f>
        <v>28.8</v>
      </c>
      <c r="G80" s="18" t="n">
        <v>3</v>
      </c>
      <c r="H80" s="25" t="n">
        <v>1930.64</v>
      </c>
      <c r="I80" s="20" t="s">
        <v>19</v>
      </c>
      <c r="J80" s="24" t="n">
        <f aca="false" ca="false" dt2D="false" dtr="false" t="normal">H80/F80</f>
        <v>67.03611111111111</v>
      </c>
    </row>
    <row hidden="false" ht="17.3500003814697" outlineLevel="0" r="81">
      <c r="A81" s="15" t="s"/>
      <c r="B81" s="15" t="s"/>
      <c r="C81" s="18" t="s">
        <v>61</v>
      </c>
      <c r="D81" s="18" t="n"/>
      <c r="E81" s="18" t="s">
        <v>19</v>
      </c>
      <c r="F81" s="18" t="n">
        <v>16</v>
      </c>
      <c r="G81" s="18" t="n">
        <v>4</v>
      </c>
      <c r="H81" s="25" t="n">
        <v>2104.39</v>
      </c>
      <c r="I81" s="20" t="s">
        <v>19</v>
      </c>
      <c r="J81" s="24" t="n">
        <f aca="false" ca="false" dt2D="false" dtr="false" t="normal">H81/F81</f>
        <v>131.524375</v>
      </c>
    </row>
    <row hidden="false" ht="17.3500003814697" outlineLevel="0" r="82">
      <c r="A82" s="15" t="s"/>
      <c r="B82" s="15" t="s"/>
      <c r="C82" s="18" t="s">
        <v>62</v>
      </c>
      <c r="D82" s="18" t="n"/>
      <c r="E82" s="18" t="s">
        <v>19</v>
      </c>
      <c r="F82" s="18" t="n">
        <v>16</v>
      </c>
      <c r="G82" s="18" t="n">
        <v>4</v>
      </c>
      <c r="H82" s="25" t="n">
        <v>2104.39</v>
      </c>
      <c r="I82" s="20" t="s">
        <v>19</v>
      </c>
      <c r="J82" s="24" t="n">
        <f aca="false" ca="false" dt2D="false" dtr="false" t="normal">H82/F82</f>
        <v>131.524375</v>
      </c>
    </row>
    <row hidden="false" ht="17.3500003814697" outlineLevel="0" r="83">
      <c r="A83" s="15" t="s"/>
      <c r="B83" s="15" t="s"/>
      <c r="C83" s="18" t="s">
        <v>32</v>
      </c>
      <c r="D83" s="18" t="n"/>
      <c r="E83" s="18" t="s">
        <v>19</v>
      </c>
      <c r="F83" s="18" t="n">
        <v>16</v>
      </c>
      <c r="G83" s="18" t="n">
        <v>4</v>
      </c>
      <c r="H83" s="25" t="n">
        <v>2104.39</v>
      </c>
      <c r="I83" s="20" t="s">
        <v>19</v>
      </c>
      <c r="J83" s="24" t="n">
        <f aca="false" ca="false" dt2D="false" dtr="false" t="normal">H83/F83</f>
        <v>131.524375</v>
      </c>
    </row>
    <row hidden="false" ht="17.3500003814697" outlineLevel="0" r="84">
      <c r="A84" s="15" t="s"/>
      <c r="B84" s="15" t="s"/>
      <c r="C84" s="18" t="s">
        <v>63</v>
      </c>
      <c r="D84" s="18" t="n"/>
      <c r="E84" s="18" t="s">
        <v>19</v>
      </c>
      <c r="F84" s="18" t="n">
        <v>16</v>
      </c>
      <c r="G84" s="18" t="n">
        <v>4</v>
      </c>
      <c r="H84" s="25" t="n">
        <v>2104.39</v>
      </c>
      <c r="I84" s="20" t="s">
        <v>19</v>
      </c>
      <c r="J84" s="24" t="n">
        <f aca="false" ca="false" dt2D="false" dtr="false" t="normal">H84/F84</f>
        <v>131.524375</v>
      </c>
    </row>
    <row hidden="false" ht="17.3500003814697" outlineLevel="0" r="85">
      <c r="A85" s="15" t="s"/>
      <c r="B85" s="15" t="s"/>
      <c r="C85" s="18" t="s">
        <v>64</v>
      </c>
      <c r="D85" s="18" t="n"/>
      <c r="E85" s="18" t="s">
        <v>19</v>
      </c>
      <c r="F85" s="18" t="n">
        <v>16</v>
      </c>
      <c r="G85" s="18" t="n">
        <v>4</v>
      </c>
      <c r="H85" s="25" t="n">
        <v>2104.39</v>
      </c>
      <c r="I85" s="20" t="s">
        <v>19</v>
      </c>
      <c r="J85" s="24" t="n">
        <f aca="false" ca="false" dt2D="false" dtr="false" t="normal">H85/F85</f>
        <v>131.524375</v>
      </c>
    </row>
    <row hidden="false" ht="17.3500003814697" outlineLevel="0" r="86">
      <c r="A86" s="15" t="s"/>
      <c r="B86" s="15" t="s"/>
      <c r="C86" s="18" t="s">
        <v>65</v>
      </c>
      <c r="D86" s="18" t="n"/>
      <c r="E86" s="18" t="s">
        <v>19</v>
      </c>
      <c r="F86" s="18" t="n">
        <v>10</v>
      </c>
      <c r="G86" s="18" t="n">
        <v>3</v>
      </c>
      <c r="H86" s="25" t="n">
        <v>1930.64</v>
      </c>
      <c r="I86" s="20" t="s">
        <v>19</v>
      </c>
      <c r="J86" s="24" t="n">
        <f aca="false" ca="false" dt2D="false" dtr="false" t="normal">H86/F86</f>
        <v>193.06400000000002</v>
      </c>
    </row>
    <row hidden="false" ht="17.3500003814697" outlineLevel="0" r="87">
      <c r="A87" s="15" t="s"/>
      <c r="B87" s="15" t="s"/>
      <c r="C87" s="18" t="s">
        <v>27</v>
      </c>
      <c r="D87" s="18" t="n"/>
      <c r="E87" s="18" t="s">
        <v>19</v>
      </c>
      <c r="F87" s="18" t="n">
        <v>11</v>
      </c>
      <c r="G87" s="18" t="n">
        <v>3</v>
      </c>
      <c r="H87" s="25" t="n">
        <v>1930.64</v>
      </c>
      <c r="I87" s="20" t="s">
        <v>19</v>
      </c>
      <c r="J87" s="24" t="n">
        <f aca="false" ca="false" dt2D="false" dtr="false" t="normal">H87/F87</f>
        <v>175.5127272727273</v>
      </c>
    </row>
    <row hidden="false" ht="17.3500003814697" outlineLevel="0" r="88">
      <c r="A88" s="15" t="s"/>
      <c r="B88" s="15" t="s"/>
      <c r="C88" s="18" t="s">
        <v>25</v>
      </c>
      <c r="D88" s="18" t="n"/>
      <c r="E88" s="18" t="s">
        <v>19</v>
      </c>
      <c r="F88" s="18" t="n">
        <v>11</v>
      </c>
      <c r="G88" s="18" t="n">
        <v>3</v>
      </c>
      <c r="H88" s="25" t="n">
        <v>1930.64</v>
      </c>
      <c r="I88" s="20" t="s">
        <v>19</v>
      </c>
      <c r="J88" s="24" t="n">
        <f aca="false" ca="false" dt2D="false" dtr="false" t="normal">H88/F88</f>
        <v>175.5127272727273</v>
      </c>
    </row>
    <row hidden="false" ht="17.3500003814697" outlineLevel="0" r="89">
      <c r="A89" s="15" t="s"/>
      <c r="B89" s="15" t="s"/>
      <c r="C89" s="13" t="s">
        <v>67</v>
      </c>
      <c r="D89" s="18" t="n"/>
      <c r="E89" s="18" t="s">
        <v>19</v>
      </c>
      <c r="F89" s="18" t="n">
        <v>19</v>
      </c>
      <c r="G89" s="18" t="n">
        <v>4</v>
      </c>
      <c r="H89" s="25" t="n">
        <v>2104.39</v>
      </c>
      <c r="I89" s="20" t="s">
        <v>19</v>
      </c>
      <c r="J89" s="24" t="n">
        <f aca="false" ca="false" dt2D="false" dtr="false" t="normal">H89/F89</f>
        <v>110.75736842105262</v>
      </c>
    </row>
    <row hidden="false" ht="17.3500003814697" outlineLevel="0" r="90">
      <c r="A90" s="15" t="s"/>
      <c r="B90" s="15" t="s"/>
      <c r="C90" s="18" t="s">
        <v>68</v>
      </c>
      <c r="D90" s="18" t="n"/>
      <c r="E90" s="18" t="s">
        <v>19</v>
      </c>
      <c r="F90" s="18" t="n">
        <v>19</v>
      </c>
      <c r="G90" s="18" t="n">
        <v>4</v>
      </c>
      <c r="H90" s="25" t="n">
        <v>2104.39</v>
      </c>
      <c r="I90" s="20" t="s">
        <v>19</v>
      </c>
      <c r="J90" s="24" t="n">
        <f aca="false" ca="false" dt2D="false" dtr="false" t="normal">H90/F90</f>
        <v>110.75736842105262</v>
      </c>
    </row>
    <row hidden="false" ht="17.3500003814697" outlineLevel="0" r="91">
      <c r="A91" s="15" t="s"/>
      <c r="B91" s="15" t="s"/>
      <c r="C91" s="18" t="s">
        <v>69</v>
      </c>
      <c r="D91" s="18" t="n"/>
      <c r="E91" s="18" t="s">
        <v>19</v>
      </c>
      <c r="F91" s="18" t="n">
        <v>19</v>
      </c>
      <c r="G91" s="18" t="n">
        <v>4</v>
      </c>
      <c r="H91" s="25" t="n">
        <v>2104.39</v>
      </c>
      <c r="I91" s="20" t="s">
        <v>19</v>
      </c>
      <c r="J91" s="24" t="n">
        <f aca="false" ca="false" dt2D="false" dtr="false" t="normal">H91/F91</f>
        <v>110.75736842105262</v>
      </c>
    </row>
    <row hidden="false" ht="32.7999992370605" outlineLevel="0" r="92">
      <c r="A92" s="15" t="s"/>
      <c r="B92" s="15" t="s"/>
      <c r="C92" s="18" t="s">
        <v>70</v>
      </c>
      <c r="D92" s="13" t="s">
        <v>71</v>
      </c>
      <c r="E92" s="18" t="s">
        <v>19</v>
      </c>
      <c r="F92" s="18" t="n">
        <v>26</v>
      </c>
      <c r="G92" s="18" t="n">
        <v>4</v>
      </c>
      <c r="H92" s="25" t="n">
        <v>2104.39</v>
      </c>
      <c r="I92" s="20" t="s">
        <v>19</v>
      </c>
      <c r="J92" s="24" t="n">
        <f aca="false" ca="false" dt2D="false" dtr="false" t="normal">H92/F92</f>
        <v>80.93807692307692</v>
      </c>
    </row>
    <row hidden="false" ht="32.7999992370605" outlineLevel="0" r="93">
      <c r="A93" s="15" t="s"/>
      <c r="B93" s="15" t="s"/>
      <c r="C93" s="18" t="s">
        <v>72</v>
      </c>
      <c r="D93" s="13" t="s">
        <v>73</v>
      </c>
      <c r="E93" s="18" t="s">
        <v>19</v>
      </c>
      <c r="F93" s="18" t="n">
        <v>38</v>
      </c>
      <c r="G93" s="18" t="n">
        <v>4</v>
      </c>
      <c r="H93" s="25" t="n">
        <v>2104.39</v>
      </c>
      <c r="I93" s="20" t="s">
        <v>19</v>
      </c>
      <c r="J93" s="24" t="n">
        <f aca="false" ca="false" dt2D="false" dtr="false" t="normal">H93/F93</f>
        <v>55.37868421052631</v>
      </c>
    </row>
    <row hidden="false" ht="32.7999992370605" outlineLevel="0" r="94">
      <c r="A94" s="15" t="s"/>
      <c r="B94" s="17" t="s"/>
      <c r="C94" s="18" t="s">
        <v>70</v>
      </c>
      <c r="D94" s="13" t="s">
        <v>73</v>
      </c>
      <c r="E94" s="18" t="s">
        <v>19</v>
      </c>
      <c r="F94" s="18" t="n">
        <v>38</v>
      </c>
      <c r="G94" s="18" t="n">
        <v>4</v>
      </c>
      <c r="H94" s="25" t="n">
        <v>2104.39</v>
      </c>
      <c r="I94" s="20" t="s">
        <v>19</v>
      </c>
      <c r="J94" s="24" t="n">
        <f aca="false" ca="false" dt2D="false" dtr="false" t="normal">H94/F94</f>
        <v>55.37868421052631</v>
      </c>
    </row>
    <row customHeight="true" hidden="false" ht="17.3500003814697" outlineLevel="0" r="95">
      <c r="A95" s="15" t="s"/>
      <c r="B95" s="13" t="s">
        <v>76</v>
      </c>
      <c r="C95" s="18" t="s">
        <v>59</v>
      </c>
      <c r="D95" s="18" t="n"/>
      <c r="E95" s="18" t="s">
        <v>19</v>
      </c>
      <c r="F95" s="18" t="n">
        <v>15</v>
      </c>
      <c r="G95" s="18" t="n">
        <v>2</v>
      </c>
      <c r="H95" s="25" t="n">
        <v>1771.23</v>
      </c>
      <c r="I95" s="20" t="s">
        <v>19</v>
      </c>
      <c r="J95" s="24" t="n">
        <f aca="false" ca="false" dt2D="false" dtr="false" t="normal">H95/F95</f>
        <v>118.08200000000001</v>
      </c>
    </row>
    <row hidden="false" ht="17.3500003814697" outlineLevel="0" r="96">
      <c r="A96" s="15" t="s"/>
      <c r="B96" s="15" t="s"/>
      <c r="C96" s="18" t="s">
        <v>60</v>
      </c>
      <c r="D96" s="18" t="n"/>
      <c r="E96" s="18" t="s">
        <v>19</v>
      </c>
      <c r="F96" s="18" t="n">
        <f aca="false" ca="false" dt2D="false" dtr="false" t="normal">F95*1.6</f>
        <v>24</v>
      </c>
      <c r="G96" s="18" t="n">
        <v>3</v>
      </c>
      <c r="H96" s="25" t="n">
        <v>1930.64</v>
      </c>
      <c r="I96" s="20" t="s">
        <v>19</v>
      </c>
      <c r="J96" s="24" t="n">
        <f aca="false" ca="false" dt2D="false" dtr="false" t="normal">H96/F96</f>
        <v>80.44333333333334</v>
      </c>
    </row>
    <row hidden="false" ht="17.3500003814697" outlineLevel="0" r="97">
      <c r="A97" s="15" t="s"/>
      <c r="B97" s="15" t="s"/>
      <c r="C97" s="18" t="s">
        <v>61</v>
      </c>
      <c r="D97" s="18" t="n"/>
      <c r="E97" s="18" t="s">
        <v>19</v>
      </c>
      <c r="F97" s="18" t="n">
        <v>12</v>
      </c>
      <c r="G97" s="18" t="n">
        <v>4</v>
      </c>
      <c r="H97" s="25" t="n">
        <v>2104.39</v>
      </c>
      <c r="I97" s="20" t="s">
        <v>19</v>
      </c>
      <c r="J97" s="24" t="n">
        <f aca="false" ca="false" dt2D="false" dtr="false" t="normal">H97/F97</f>
        <v>175.3658333333333</v>
      </c>
    </row>
    <row hidden="false" ht="17.3500003814697" outlineLevel="0" r="98">
      <c r="A98" s="15" t="s"/>
      <c r="B98" s="15" t="s"/>
      <c r="C98" s="18" t="s">
        <v>62</v>
      </c>
      <c r="D98" s="18" t="n"/>
      <c r="E98" s="18" t="s">
        <v>19</v>
      </c>
      <c r="F98" s="18" t="n">
        <v>12</v>
      </c>
      <c r="G98" s="18" t="n">
        <v>4</v>
      </c>
      <c r="H98" s="25" t="n">
        <v>2104.39</v>
      </c>
      <c r="I98" s="20" t="s">
        <v>19</v>
      </c>
      <c r="J98" s="24" t="n">
        <f aca="false" ca="false" dt2D="false" dtr="false" t="normal">H98/F98</f>
        <v>175.3658333333333</v>
      </c>
    </row>
    <row hidden="false" ht="17.3500003814697" outlineLevel="0" r="99">
      <c r="A99" s="15" t="s"/>
      <c r="B99" s="15" t="s"/>
      <c r="C99" s="18" t="s">
        <v>32</v>
      </c>
      <c r="D99" s="18" t="n"/>
      <c r="E99" s="18" t="s">
        <v>19</v>
      </c>
      <c r="F99" s="18" t="n">
        <v>12</v>
      </c>
      <c r="G99" s="18" t="n">
        <v>4</v>
      </c>
      <c r="H99" s="25" t="n">
        <v>2104.39</v>
      </c>
      <c r="I99" s="20" t="s">
        <v>19</v>
      </c>
      <c r="J99" s="24" t="n">
        <f aca="false" ca="false" dt2D="false" dtr="false" t="normal">H99/F99</f>
        <v>175.3658333333333</v>
      </c>
    </row>
    <row hidden="false" ht="17.3500003814697" outlineLevel="0" r="100">
      <c r="A100" s="15" t="s"/>
      <c r="B100" s="15" t="s"/>
      <c r="C100" s="18" t="s">
        <v>63</v>
      </c>
      <c r="D100" s="18" t="n"/>
      <c r="E100" s="18" t="s">
        <v>19</v>
      </c>
      <c r="F100" s="18" t="n">
        <v>12</v>
      </c>
      <c r="G100" s="18" t="n">
        <v>4</v>
      </c>
      <c r="H100" s="25" t="n">
        <v>2104.39</v>
      </c>
      <c r="I100" s="20" t="s">
        <v>19</v>
      </c>
      <c r="J100" s="24" t="n">
        <f aca="false" ca="false" dt2D="false" dtr="false" t="normal">H100/F100</f>
        <v>175.3658333333333</v>
      </c>
    </row>
    <row hidden="false" ht="17.3500003814697" outlineLevel="0" r="101">
      <c r="A101" s="15" t="s"/>
      <c r="B101" s="15" t="s"/>
      <c r="C101" s="18" t="s">
        <v>64</v>
      </c>
      <c r="D101" s="18" t="n"/>
      <c r="E101" s="18" t="s">
        <v>19</v>
      </c>
      <c r="F101" s="18" t="n">
        <v>12</v>
      </c>
      <c r="G101" s="18" t="n">
        <v>4</v>
      </c>
      <c r="H101" s="25" t="n">
        <v>2104.39</v>
      </c>
      <c r="I101" s="20" t="s">
        <v>19</v>
      </c>
      <c r="J101" s="24" t="n">
        <f aca="false" ca="false" dt2D="false" dtr="false" t="normal">H101/F101</f>
        <v>175.3658333333333</v>
      </c>
    </row>
    <row hidden="false" ht="17.3500003814697" outlineLevel="0" r="102">
      <c r="A102" s="15" t="s"/>
      <c r="B102" s="15" t="s"/>
      <c r="C102" s="18" t="s">
        <v>65</v>
      </c>
      <c r="D102" s="18" t="n"/>
      <c r="E102" s="18" t="s">
        <v>19</v>
      </c>
      <c r="F102" s="18" t="n">
        <v>8</v>
      </c>
      <c r="G102" s="18" t="n">
        <v>3</v>
      </c>
      <c r="H102" s="25" t="n">
        <v>1930.64</v>
      </c>
      <c r="I102" s="20" t="s">
        <v>19</v>
      </c>
      <c r="J102" s="24" t="n">
        <f aca="false" ca="false" dt2D="false" dtr="false" t="normal">H102/F102</f>
        <v>241.33</v>
      </c>
    </row>
    <row hidden="false" ht="17.3500003814697" outlineLevel="0" r="103">
      <c r="A103" s="15" t="s"/>
      <c r="B103" s="15" t="s"/>
      <c r="C103" s="18" t="s">
        <v>27</v>
      </c>
      <c r="D103" s="18" t="n"/>
      <c r="E103" s="18" t="s">
        <v>19</v>
      </c>
      <c r="F103" s="18" t="n">
        <v>9</v>
      </c>
      <c r="G103" s="18" t="n">
        <v>3</v>
      </c>
      <c r="H103" s="25" t="n">
        <v>1930.64</v>
      </c>
      <c r="I103" s="20" t="s">
        <v>19</v>
      </c>
      <c r="J103" s="24" t="n">
        <f aca="false" ca="false" dt2D="false" dtr="false" t="normal">H103/F103</f>
        <v>214.51555555555558</v>
      </c>
    </row>
    <row hidden="false" ht="17.3500003814697" outlineLevel="0" r="104">
      <c r="A104" s="15" t="s"/>
      <c r="B104" s="15" t="s"/>
      <c r="C104" s="18" t="s">
        <v>25</v>
      </c>
      <c r="D104" s="18" t="n"/>
      <c r="E104" s="18" t="s">
        <v>19</v>
      </c>
      <c r="F104" s="18" t="n">
        <v>9</v>
      </c>
      <c r="G104" s="18" t="n">
        <v>3</v>
      </c>
      <c r="H104" s="25" t="n">
        <v>1930.64</v>
      </c>
      <c r="I104" s="20" t="s">
        <v>19</v>
      </c>
      <c r="J104" s="24" t="n">
        <f aca="false" ca="false" dt2D="false" dtr="false" t="normal">H104/F104</f>
        <v>214.51555555555558</v>
      </c>
    </row>
    <row hidden="false" ht="17.3500003814697" outlineLevel="0" r="105">
      <c r="A105" s="15" t="s"/>
      <c r="B105" s="15" t="s"/>
      <c r="C105" s="13" t="s">
        <v>67</v>
      </c>
      <c r="D105" s="18" t="n"/>
      <c r="E105" s="18" t="s">
        <v>19</v>
      </c>
      <c r="F105" s="18" t="n">
        <v>14</v>
      </c>
      <c r="G105" s="18" t="n">
        <v>4</v>
      </c>
      <c r="H105" s="25" t="n">
        <v>2104.39</v>
      </c>
      <c r="I105" s="20" t="s">
        <v>19</v>
      </c>
      <c r="J105" s="24" t="n">
        <f aca="false" ca="false" dt2D="false" dtr="false" t="normal">H105/F105</f>
        <v>150.3135714285714</v>
      </c>
    </row>
    <row hidden="false" ht="17.3500003814697" outlineLevel="0" r="106">
      <c r="A106" s="15" t="s"/>
      <c r="B106" s="15" t="s"/>
      <c r="C106" s="18" t="s">
        <v>68</v>
      </c>
      <c r="D106" s="18" t="n"/>
      <c r="E106" s="18" t="s">
        <v>19</v>
      </c>
      <c r="F106" s="18" t="n">
        <v>14</v>
      </c>
      <c r="G106" s="18" t="n">
        <v>4</v>
      </c>
      <c r="H106" s="25" t="n">
        <v>2104.39</v>
      </c>
      <c r="I106" s="20" t="s">
        <v>19</v>
      </c>
      <c r="J106" s="24" t="n">
        <f aca="false" ca="false" dt2D="false" dtr="false" t="normal">H106/F106</f>
        <v>150.3135714285714</v>
      </c>
    </row>
    <row hidden="false" ht="17.3500003814697" outlineLevel="0" r="107">
      <c r="A107" s="15" t="s"/>
      <c r="B107" s="15" t="s"/>
      <c r="C107" s="18" t="s">
        <v>69</v>
      </c>
      <c r="D107" s="18" t="n"/>
      <c r="E107" s="18" t="s">
        <v>19</v>
      </c>
      <c r="F107" s="18" t="n">
        <v>14</v>
      </c>
      <c r="G107" s="18" t="n">
        <v>4</v>
      </c>
      <c r="H107" s="25" t="n">
        <v>2104.39</v>
      </c>
      <c r="I107" s="20" t="s">
        <v>19</v>
      </c>
      <c r="J107" s="24" t="n">
        <f aca="false" ca="false" dt2D="false" dtr="false" t="normal">H107/F107</f>
        <v>150.3135714285714</v>
      </c>
    </row>
    <row hidden="false" ht="32.7999992370605" outlineLevel="0" r="108">
      <c r="A108" s="15" t="s"/>
      <c r="B108" s="15" t="s"/>
      <c r="C108" s="18" t="s">
        <v>70</v>
      </c>
      <c r="D108" s="13" t="s">
        <v>71</v>
      </c>
      <c r="E108" s="18" t="s">
        <v>19</v>
      </c>
      <c r="F108" s="18" t="n">
        <v>19</v>
      </c>
      <c r="G108" s="18" t="n">
        <v>4</v>
      </c>
      <c r="H108" s="25" t="n">
        <v>2104.39</v>
      </c>
      <c r="I108" s="20" t="s">
        <v>19</v>
      </c>
      <c r="J108" s="24" t="n">
        <f aca="false" ca="false" dt2D="false" dtr="false" t="normal">H108/F108</f>
        <v>110.75736842105262</v>
      </c>
    </row>
    <row hidden="false" ht="32.7999992370605" outlineLevel="0" r="109">
      <c r="A109" s="15" t="s"/>
      <c r="B109" s="15" t="s"/>
      <c r="C109" s="18" t="s">
        <v>72</v>
      </c>
      <c r="D109" s="13" t="s">
        <v>73</v>
      </c>
      <c r="E109" s="18" t="s">
        <v>19</v>
      </c>
      <c r="F109" s="18" t="n">
        <v>27</v>
      </c>
      <c r="G109" s="18" t="n">
        <v>4</v>
      </c>
      <c r="H109" s="25" t="n">
        <v>2104.39</v>
      </c>
      <c r="I109" s="20" t="s">
        <v>19</v>
      </c>
      <c r="J109" s="24" t="n">
        <f aca="false" ca="false" dt2D="false" dtr="false" t="normal">H109/F109</f>
        <v>77.94037037037036</v>
      </c>
    </row>
    <row hidden="false" ht="32.7999992370605" outlineLevel="0" r="110">
      <c r="A110" s="17" t="s"/>
      <c r="B110" s="17" t="s"/>
      <c r="C110" s="18" t="s">
        <v>70</v>
      </c>
      <c r="D110" s="13" t="s">
        <v>73</v>
      </c>
      <c r="E110" s="18" t="s">
        <v>19</v>
      </c>
      <c r="F110" s="18" t="n">
        <v>27</v>
      </c>
      <c r="G110" s="18" t="n">
        <v>4</v>
      </c>
      <c r="H110" s="25" t="n">
        <v>2104.39</v>
      </c>
      <c r="I110" s="20" t="s">
        <v>19</v>
      </c>
      <c r="J110" s="24" t="n">
        <f aca="false" ca="false" dt2D="false" dtr="false" t="normal">H110/F110</f>
        <v>77.94037037037036</v>
      </c>
    </row>
    <row customHeight="true" hidden="false" ht="17.3500003814697" outlineLevel="0" r="111">
      <c r="A111" s="13" t="n"/>
      <c r="B111" s="13" t="s">
        <v>77</v>
      </c>
      <c r="C111" s="18" t="s">
        <v>32</v>
      </c>
      <c r="D111" s="13" t="s">
        <v>78</v>
      </c>
      <c r="E111" s="18" t="n">
        <v>20</v>
      </c>
      <c r="F111" s="18" t="s">
        <v>19</v>
      </c>
      <c r="G111" s="18" t="n">
        <v>3</v>
      </c>
      <c r="H111" s="25" t="n">
        <v>1930.64</v>
      </c>
      <c r="I111" s="24" t="n">
        <f aca="false" ca="false" dt2D="false" dtr="false" t="normal">H111/E111</f>
        <v>96.53200000000001</v>
      </c>
      <c r="J111" s="20" t="s">
        <v>19</v>
      </c>
    </row>
    <row hidden="false" ht="17.3500003814697" outlineLevel="0" r="112">
      <c r="A112" s="15" t="s"/>
      <c r="B112" s="15" t="s"/>
      <c r="C112" s="18" t="s">
        <v>32</v>
      </c>
      <c r="D112" s="13" t="s">
        <v>79</v>
      </c>
      <c r="E112" s="18" t="n">
        <v>20</v>
      </c>
      <c r="F112" s="18" t="s">
        <v>19</v>
      </c>
      <c r="G112" s="18" t="n">
        <v>3</v>
      </c>
      <c r="H112" s="25" t="n">
        <v>1930.64</v>
      </c>
      <c r="I112" s="24" t="n">
        <f aca="false" ca="false" dt2D="false" dtr="false" t="normal">H112/E112</f>
        <v>96.53200000000001</v>
      </c>
      <c r="J112" s="20" t="s">
        <v>19</v>
      </c>
    </row>
    <row hidden="false" ht="17.3500003814697" outlineLevel="0" r="113">
      <c r="A113" s="15" t="s"/>
      <c r="B113" s="17" t="s"/>
      <c r="C113" s="18" t="s">
        <v>32</v>
      </c>
      <c r="D113" s="13" t="s">
        <v>80</v>
      </c>
      <c r="E113" s="18" t="n">
        <v>20</v>
      </c>
      <c r="F113" s="18" t="s">
        <v>19</v>
      </c>
      <c r="G113" s="18" t="n">
        <v>3</v>
      </c>
      <c r="H113" s="25" t="n">
        <v>1930.64</v>
      </c>
      <c r="I113" s="24" t="n">
        <f aca="false" ca="false" dt2D="false" dtr="false" t="normal">H113/E113</f>
        <v>96.53200000000001</v>
      </c>
      <c r="J113" s="20" t="s">
        <v>19</v>
      </c>
    </row>
    <row customHeight="true" hidden="false" ht="17.3500003814697" outlineLevel="0" r="114">
      <c r="A114" s="15" t="s"/>
      <c r="B114" s="13" t="s">
        <v>81</v>
      </c>
      <c r="C114" s="27" t="s">
        <v>82</v>
      </c>
      <c r="D114" s="18" t="n"/>
      <c r="E114" s="18" t="s">
        <v>19</v>
      </c>
      <c r="F114" s="18" t="n">
        <v>60</v>
      </c>
      <c r="G114" s="18" t="n">
        <v>5</v>
      </c>
      <c r="H114" s="25" t="n">
        <v>2293.79</v>
      </c>
      <c r="I114" s="20" t="s">
        <v>19</v>
      </c>
      <c r="J114" s="24" t="n">
        <f aca="false" ca="false" dt2D="false" dtr="false" t="normal">H114/F114</f>
        <v>38.22983333333333</v>
      </c>
    </row>
    <row hidden="false" ht="17.3500003814697" outlineLevel="0" r="115">
      <c r="A115" s="15" t="s"/>
      <c r="B115" s="15" t="s"/>
      <c r="C115" s="18" t="s">
        <v>83</v>
      </c>
      <c r="D115" s="18" t="n"/>
      <c r="E115" s="18" t="s">
        <v>19</v>
      </c>
      <c r="F115" s="18" t="n">
        <v>60</v>
      </c>
      <c r="G115" s="18" t="n">
        <v>5</v>
      </c>
      <c r="H115" s="25" t="n">
        <v>2293.79</v>
      </c>
      <c r="I115" s="20" t="s">
        <v>19</v>
      </c>
      <c r="J115" s="24" t="n">
        <f aca="false" ca="false" dt2D="false" dtr="false" t="normal">H115/F115</f>
        <v>38.22983333333333</v>
      </c>
    </row>
    <row hidden="false" ht="17.3500003814697" outlineLevel="0" r="116">
      <c r="A116" s="15" t="s"/>
      <c r="B116" s="15" t="s"/>
      <c r="C116" s="18" t="s">
        <v>64</v>
      </c>
      <c r="D116" s="18" t="n"/>
      <c r="E116" s="18" t="s">
        <v>19</v>
      </c>
      <c r="F116" s="18" t="n">
        <v>60</v>
      </c>
      <c r="G116" s="18" t="n">
        <v>5</v>
      </c>
      <c r="H116" s="25" t="n">
        <v>2293.79</v>
      </c>
      <c r="I116" s="20" t="s">
        <v>19</v>
      </c>
      <c r="J116" s="24" t="n">
        <f aca="false" ca="false" dt2D="false" dtr="false" t="normal">H116/F116</f>
        <v>38.22983333333333</v>
      </c>
    </row>
    <row hidden="false" ht="17.3500003814697" outlineLevel="0" r="117">
      <c r="A117" s="15" t="s"/>
      <c r="B117" s="15" t="s"/>
      <c r="C117" s="13" t="s">
        <v>67</v>
      </c>
      <c r="D117" s="18" t="n"/>
      <c r="E117" s="18" t="s">
        <v>19</v>
      </c>
      <c r="F117" s="18" t="n">
        <v>60</v>
      </c>
      <c r="G117" s="18" t="n">
        <v>5</v>
      </c>
      <c r="H117" s="25" t="n">
        <v>2293.79</v>
      </c>
      <c r="I117" s="20" t="s">
        <v>19</v>
      </c>
      <c r="J117" s="24" t="n">
        <f aca="false" ca="false" dt2D="false" dtr="false" t="normal">H117/F117</f>
        <v>38.22983333333333</v>
      </c>
    </row>
    <row hidden="false" ht="17.3500003814697" outlineLevel="0" r="118">
      <c r="A118" s="15" t="s"/>
      <c r="B118" s="15" t="s"/>
      <c r="C118" s="13" t="s">
        <v>84</v>
      </c>
      <c r="D118" s="18" t="n"/>
      <c r="E118" s="18" t="s">
        <v>19</v>
      </c>
      <c r="F118" s="18" t="n">
        <v>60</v>
      </c>
      <c r="G118" s="18" t="n">
        <v>5</v>
      </c>
      <c r="H118" s="25" t="n">
        <v>2293.79</v>
      </c>
      <c r="I118" s="20" t="s">
        <v>19</v>
      </c>
      <c r="J118" s="24" t="n">
        <f aca="false" ca="false" dt2D="false" dtr="false" t="normal">H118/F118</f>
        <v>38.22983333333333</v>
      </c>
    </row>
    <row hidden="false" ht="17.3500003814697" outlineLevel="0" r="119">
      <c r="A119" s="15" t="s"/>
      <c r="B119" s="15" t="s"/>
      <c r="C119" s="13" t="s">
        <v>61</v>
      </c>
      <c r="D119" s="18" t="n"/>
      <c r="E119" s="18" t="s">
        <v>19</v>
      </c>
      <c r="F119" s="18" t="n">
        <v>60</v>
      </c>
      <c r="G119" s="18" t="n">
        <v>5</v>
      </c>
      <c r="H119" s="25" t="n">
        <v>2293.79</v>
      </c>
      <c r="I119" s="20" t="s">
        <v>19</v>
      </c>
      <c r="J119" s="24" t="n">
        <f aca="false" ca="false" dt2D="false" dtr="false" t="normal">H119/F119</f>
        <v>38.22983333333333</v>
      </c>
    </row>
    <row hidden="false" ht="17.3500003814697" outlineLevel="0" r="120">
      <c r="A120" s="15" t="s"/>
      <c r="B120" s="15" t="s"/>
      <c r="C120" s="18" t="s">
        <v>85</v>
      </c>
      <c r="D120" s="18" t="n"/>
      <c r="E120" s="18" t="s">
        <v>19</v>
      </c>
      <c r="F120" s="18" t="n">
        <v>60</v>
      </c>
      <c r="G120" s="18" t="n">
        <v>5</v>
      </c>
      <c r="H120" s="25" t="n">
        <v>2293.79</v>
      </c>
      <c r="I120" s="20" t="s">
        <v>19</v>
      </c>
      <c r="J120" s="24" t="n">
        <f aca="false" ca="false" dt2D="false" dtr="false" t="normal">H120/F120</f>
        <v>38.22983333333333</v>
      </c>
    </row>
    <row hidden="false" ht="17.3500003814697" outlineLevel="0" r="121">
      <c r="A121" s="15" t="s"/>
      <c r="B121" s="15" t="s"/>
      <c r="C121" s="18" t="s">
        <v>68</v>
      </c>
      <c r="D121" s="18" t="n"/>
      <c r="E121" s="18" t="s">
        <v>19</v>
      </c>
      <c r="F121" s="18" t="n">
        <v>60</v>
      </c>
      <c r="G121" s="18" t="n">
        <v>5</v>
      </c>
      <c r="H121" s="25" t="n">
        <v>2293.79</v>
      </c>
      <c r="I121" s="20" t="s">
        <v>19</v>
      </c>
      <c r="J121" s="24" t="n">
        <f aca="false" ca="false" dt2D="false" dtr="false" t="normal">H121/F121</f>
        <v>38.22983333333333</v>
      </c>
    </row>
    <row hidden="false" ht="17.3500003814697" outlineLevel="0" r="122">
      <c r="A122" s="15" t="s"/>
      <c r="B122" s="15" t="s"/>
      <c r="C122" s="18" t="s">
        <v>86</v>
      </c>
      <c r="D122" s="18" t="n"/>
      <c r="E122" s="18" t="s">
        <v>19</v>
      </c>
      <c r="F122" s="18" t="n">
        <v>120</v>
      </c>
      <c r="G122" s="18" t="n">
        <v>5</v>
      </c>
      <c r="H122" s="25" t="n">
        <v>2293.79</v>
      </c>
      <c r="I122" s="20" t="s">
        <v>19</v>
      </c>
      <c r="J122" s="24" t="s">
        <v>19</v>
      </c>
    </row>
    <row hidden="false" ht="17.3500003814697" outlineLevel="0" r="123">
      <c r="A123" s="15" t="s"/>
      <c r="B123" s="15" t="s"/>
      <c r="C123" s="18" t="s">
        <v>69</v>
      </c>
      <c r="D123" s="18" t="n"/>
      <c r="E123" s="18" t="s">
        <v>19</v>
      </c>
      <c r="F123" s="18" t="n">
        <v>60</v>
      </c>
      <c r="G123" s="18" t="n">
        <v>5</v>
      </c>
      <c r="H123" s="25" t="n">
        <v>2293.79</v>
      </c>
      <c r="I123" s="20" t="s">
        <v>19</v>
      </c>
      <c r="J123" s="24" t="n">
        <f aca="false" ca="false" dt2D="false" dtr="false" t="normal">H123/F123</f>
        <v>38.22983333333333</v>
      </c>
    </row>
    <row hidden="false" ht="17.3500003814697" outlineLevel="0" r="124">
      <c r="A124" s="15" t="s"/>
      <c r="B124" s="15" t="s"/>
      <c r="C124" s="18" t="s">
        <v>87</v>
      </c>
      <c r="D124" s="18" t="n"/>
      <c r="E124" s="18" t="n"/>
      <c r="F124" s="18" t="n">
        <v>120</v>
      </c>
      <c r="G124" s="18" t="n">
        <v>5</v>
      </c>
      <c r="H124" s="25" t="n">
        <v>2293.79</v>
      </c>
      <c r="I124" s="20" t="s">
        <v>19</v>
      </c>
      <c r="J124" s="24" t="s">
        <v>19</v>
      </c>
    </row>
    <row hidden="false" ht="17.3500003814697" outlineLevel="0" r="125">
      <c r="A125" s="15" t="s"/>
      <c r="B125" s="17" t="s"/>
      <c r="C125" s="18" t="s">
        <v>32</v>
      </c>
      <c r="D125" s="18" t="n"/>
      <c r="E125" s="18" t="s">
        <v>19</v>
      </c>
      <c r="F125" s="18" t="n">
        <v>60</v>
      </c>
      <c r="G125" s="18" t="n">
        <v>5</v>
      </c>
      <c r="H125" s="25" t="n">
        <v>2293.79</v>
      </c>
      <c r="I125" s="20" t="s">
        <v>19</v>
      </c>
      <c r="J125" s="24" t="n">
        <f aca="false" ca="false" dt2D="false" dtr="false" t="normal">H125/F125</f>
        <v>38.22983333333333</v>
      </c>
    </row>
    <row hidden="false" ht="17.3500003814697" outlineLevel="0" r="126">
      <c r="A126" s="17" t="s"/>
      <c r="B126" s="13" t="s">
        <v>88</v>
      </c>
      <c r="C126" s="18" t="n"/>
      <c r="D126" s="18" t="n"/>
      <c r="E126" s="18" t="s">
        <v>19</v>
      </c>
      <c r="F126" s="18" t="n">
        <v>115</v>
      </c>
      <c r="G126" s="18" t="n">
        <v>3</v>
      </c>
      <c r="H126" s="25" t="n">
        <v>1930.64</v>
      </c>
      <c r="I126" s="20" t="s">
        <v>19</v>
      </c>
      <c r="J126" s="24" t="n">
        <f aca="false" ca="false" dt2D="false" dtr="false" t="normal">H126/F126</f>
        <v>16.78817391304348</v>
      </c>
    </row>
    <row customHeight="true" hidden="false" ht="17.3500003814697" outlineLevel="0" r="127">
      <c r="A127" s="13" t="s">
        <v>89</v>
      </c>
      <c r="B127" s="13" t="s">
        <v>17</v>
      </c>
      <c r="C127" s="18" t="s">
        <v>18</v>
      </c>
      <c r="D127" s="18" t="n"/>
      <c r="E127" s="18" t="n">
        <v>9</v>
      </c>
      <c r="F127" s="18" t="s">
        <v>19</v>
      </c>
      <c r="G127" s="18" t="n">
        <v>5</v>
      </c>
      <c r="H127" s="25" t="n">
        <v>2293.79</v>
      </c>
      <c r="I127" s="24" t="n">
        <f aca="false" ca="false" dt2D="false" dtr="false" t="normal">H127/E127</f>
        <v>254.86555555555555</v>
      </c>
      <c r="J127" s="20" t="s">
        <v>19</v>
      </c>
    </row>
    <row hidden="false" ht="17.3500003814697" outlineLevel="0" r="128">
      <c r="A128" s="15" t="s"/>
      <c r="B128" s="15" t="s"/>
      <c r="C128" s="18" t="s">
        <v>20</v>
      </c>
      <c r="D128" s="18" t="n"/>
      <c r="E128" s="18" t="n">
        <v>9.6</v>
      </c>
      <c r="F128" s="18" t="s">
        <v>19</v>
      </c>
      <c r="G128" s="18" t="n">
        <v>5</v>
      </c>
      <c r="H128" s="25" t="n">
        <v>2293.79</v>
      </c>
      <c r="I128" s="24" t="n">
        <f aca="false" ca="false" dt2D="false" dtr="false" t="normal">H128/E128</f>
        <v>238.93645833333335</v>
      </c>
      <c r="J128" s="20" t="s">
        <v>19</v>
      </c>
    </row>
    <row hidden="false" ht="17.3500003814697" outlineLevel="0" r="129">
      <c r="A129" s="15" t="s"/>
      <c r="B129" s="15" t="s"/>
      <c r="C129" s="18" t="s">
        <v>21</v>
      </c>
      <c r="D129" s="13" t="s">
        <v>22</v>
      </c>
      <c r="E129" s="18" t="n">
        <v>9.6</v>
      </c>
      <c r="F129" s="18" t="s">
        <v>19</v>
      </c>
      <c r="G129" s="18" t="n">
        <v>6</v>
      </c>
      <c r="H129" s="25" t="n">
        <v>2500.23</v>
      </c>
      <c r="I129" s="24" t="n">
        <f aca="false" ca="false" dt2D="false" dtr="false" t="normal">H129/E129</f>
        <v>260.440625</v>
      </c>
      <c r="J129" s="20" t="s">
        <v>19</v>
      </c>
    </row>
    <row hidden="false" ht="17.3500003814697" outlineLevel="0" r="130">
      <c r="A130" s="15" t="s"/>
      <c r="B130" s="15" t="s"/>
      <c r="C130" s="18" t="s">
        <v>23</v>
      </c>
      <c r="D130" s="13" t="s">
        <v>24</v>
      </c>
      <c r="E130" s="18" t="n">
        <v>13</v>
      </c>
      <c r="F130" s="18" t="s">
        <v>19</v>
      </c>
      <c r="G130" s="18" t="n">
        <v>6</v>
      </c>
      <c r="H130" s="25" t="n">
        <v>2500.23</v>
      </c>
      <c r="I130" s="24" t="n">
        <f aca="false" ca="false" dt2D="false" dtr="false" t="normal">H130/E130</f>
        <v>192.32538461538462</v>
      </c>
      <c r="J130" s="20" t="s">
        <v>19</v>
      </c>
    </row>
    <row hidden="false" ht="17.3500003814697" outlineLevel="0" r="131">
      <c r="A131" s="15" t="s"/>
      <c r="B131" s="15" t="s"/>
      <c r="C131" s="18" t="s">
        <v>21</v>
      </c>
      <c r="D131" s="13" t="s">
        <v>24</v>
      </c>
      <c r="E131" s="18" t="n">
        <v>13</v>
      </c>
      <c r="F131" s="18" t="s">
        <v>19</v>
      </c>
      <c r="G131" s="18" t="n">
        <v>6</v>
      </c>
      <c r="H131" s="25" t="n">
        <v>2500.23</v>
      </c>
      <c r="I131" s="24" t="n">
        <f aca="false" ca="false" dt2D="false" dtr="false" t="normal">H131/E131</f>
        <v>192.32538461538462</v>
      </c>
      <c r="J131" s="20" t="s">
        <v>19</v>
      </c>
    </row>
    <row hidden="false" ht="17.3500003814697" outlineLevel="0" r="132">
      <c r="A132" s="15" t="s"/>
      <c r="B132" s="15" t="s"/>
      <c r="C132" s="18" t="s">
        <v>25</v>
      </c>
      <c r="D132" s="13" t="s">
        <v>26</v>
      </c>
      <c r="E132" s="18" t="n">
        <v>14</v>
      </c>
      <c r="F132" s="18" t="s">
        <v>19</v>
      </c>
      <c r="G132" s="18" t="n">
        <v>5</v>
      </c>
      <c r="H132" s="25" t="n">
        <v>2293.79</v>
      </c>
      <c r="I132" s="24" t="n">
        <f aca="false" ca="false" dt2D="false" dtr="false" t="normal">H132/E132</f>
        <v>163.84214285714285</v>
      </c>
      <c r="J132" s="20" t="s">
        <v>19</v>
      </c>
    </row>
    <row hidden="false" ht="17.3500003814697" outlineLevel="0" r="133">
      <c r="A133" s="15" t="s"/>
      <c r="B133" s="15" t="s"/>
      <c r="C133" s="18" t="s">
        <v>27</v>
      </c>
      <c r="D133" s="13" t="s">
        <v>28</v>
      </c>
      <c r="E133" s="18" t="n">
        <v>16</v>
      </c>
      <c r="F133" s="18" t="s">
        <v>19</v>
      </c>
      <c r="G133" s="18" t="n">
        <v>5</v>
      </c>
      <c r="H133" s="25" t="n">
        <v>2293.79</v>
      </c>
      <c r="I133" s="24" t="n">
        <f aca="false" ca="false" dt2D="false" dtr="false" t="normal">H133/E133</f>
        <v>143.361875</v>
      </c>
      <c r="J133" s="20" t="s">
        <v>19</v>
      </c>
    </row>
    <row hidden="false" ht="17.3500003814697" outlineLevel="0" r="134">
      <c r="A134" s="15" t="s"/>
      <c r="B134" s="15" t="s"/>
      <c r="C134" s="18" t="s">
        <v>25</v>
      </c>
      <c r="D134" s="13" t="s">
        <v>28</v>
      </c>
      <c r="E134" s="18" t="n">
        <v>16</v>
      </c>
      <c r="F134" s="18" t="s">
        <v>19</v>
      </c>
      <c r="G134" s="18" t="n">
        <v>5</v>
      </c>
      <c r="H134" s="25" t="n">
        <v>2293.79</v>
      </c>
      <c r="I134" s="24" t="n">
        <f aca="false" ca="false" dt2D="false" dtr="false" t="normal">H134/E134</f>
        <v>143.361875</v>
      </c>
      <c r="J134" s="20" t="s">
        <v>19</v>
      </c>
    </row>
    <row hidden="false" ht="17.3500003814697" outlineLevel="0" r="135">
      <c r="A135" s="15" t="s"/>
      <c r="B135" s="15" t="s"/>
      <c r="C135" s="18" t="s">
        <v>29</v>
      </c>
      <c r="D135" s="13" t="s">
        <v>30</v>
      </c>
      <c r="E135" s="18" t="n">
        <v>8</v>
      </c>
      <c r="F135" s="18" t="s">
        <v>19</v>
      </c>
      <c r="G135" s="18" t="n">
        <v>5</v>
      </c>
      <c r="H135" s="25" t="n">
        <v>2293.79</v>
      </c>
      <c r="I135" s="24" t="n">
        <f aca="false" ca="false" dt2D="false" dtr="false" t="normal">H135/E135</f>
        <v>286.72375</v>
      </c>
      <c r="J135" s="20" t="s">
        <v>19</v>
      </c>
    </row>
    <row hidden="false" ht="17.3500003814697" outlineLevel="0" r="136">
      <c r="A136" s="15" t="s"/>
      <c r="B136" s="15" t="s"/>
      <c r="C136" s="18" t="s">
        <v>31</v>
      </c>
      <c r="D136" s="13" t="s">
        <v>28</v>
      </c>
      <c r="E136" s="18" t="n">
        <v>17</v>
      </c>
      <c r="F136" s="18" t="s">
        <v>19</v>
      </c>
      <c r="G136" s="18" t="n">
        <v>5</v>
      </c>
      <c r="H136" s="25" t="n">
        <v>2293.79</v>
      </c>
      <c r="I136" s="24" t="n">
        <f aca="false" ca="false" dt2D="false" dtr="false" t="normal">H136/E136</f>
        <v>134.92882352941177</v>
      </c>
      <c r="J136" s="20" t="s">
        <v>19</v>
      </c>
    </row>
    <row hidden="false" ht="17.3500003814697" outlineLevel="0" r="137">
      <c r="A137" s="15" t="s"/>
      <c r="B137" s="15" t="s"/>
      <c r="C137" s="18" t="s">
        <v>32</v>
      </c>
      <c r="D137" s="13" t="s">
        <v>33</v>
      </c>
      <c r="E137" s="18" t="n">
        <v>9</v>
      </c>
      <c r="F137" s="18" t="s">
        <v>19</v>
      </c>
      <c r="G137" s="18" t="n">
        <v>5</v>
      </c>
      <c r="H137" s="25" t="n">
        <v>2293.79</v>
      </c>
      <c r="I137" s="24" t="n">
        <f aca="false" ca="false" dt2D="false" dtr="false" t="normal">H137/E137</f>
        <v>254.86555555555555</v>
      </c>
      <c r="J137" s="20" t="s">
        <v>19</v>
      </c>
    </row>
    <row hidden="false" ht="17.3500003814697" outlineLevel="0" r="138">
      <c r="A138" s="15" t="s"/>
      <c r="B138" s="15" t="s"/>
      <c r="C138" s="18" t="s">
        <v>32</v>
      </c>
      <c r="D138" s="13" t="s">
        <v>30</v>
      </c>
      <c r="E138" s="18" t="n">
        <v>9</v>
      </c>
      <c r="F138" s="18" t="s">
        <v>19</v>
      </c>
      <c r="G138" s="18" t="n">
        <v>5</v>
      </c>
      <c r="H138" s="25" t="n">
        <v>2293.79</v>
      </c>
      <c r="I138" s="24" t="n">
        <f aca="false" ca="false" dt2D="false" dtr="false" t="normal">H138/E138</f>
        <v>254.86555555555555</v>
      </c>
      <c r="J138" s="20" t="s">
        <v>19</v>
      </c>
    </row>
    <row hidden="false" ht="17.3500003814697" outlineLevel="0" r="139">
      <c r="A139" s="15" t="s"/>
      <c r="B139" s="15" t="s"/>
      <c r="C139" s="18" t="s">
        <v>34</v>
      </c>
      <c r="D139" s="18" t="n"/>
      <c r="E139" s="26" t="n">
        <v>49</v>
      </c>
      <c r="F139" s="18" t="s">
        <v>19</v>
      </c>
      <c r="G139" s="18" t="n">
        <v>6</v>
      </c>
      <c r="H139" s="25" t="n">
        <v>2500.23</v>
      </c>
      <c r="I139" s="24" t="n">
        <f aca="false" ca="false" dt2D="false" dtr="false" t="normal">H139/E139</f>
        <v>51.02510204081633</v>
      </c>
      <c r="J139" s="20" t="s">
        <v>19</v>
      </c>
    </row>
    <row hidden="false" ht="17.3500003814697" outlineLevel="0" r="140">
      <c r="A140" s="15" t="s"/>
      <c r="B140" s="15" t="s"/>
      <c r="C140" s="18" t="s">
        <v>35</v>
      </c>
      <c r="D140" s="18" t="n"/>
      <c r="E140" s="26" t="n">
        <v>47</v>
      </c>
      <c r="F140" s="18" t="s">
        <v>19</v>
      </c>
      <c r="G140" s="18" t="n">
        <v>6</v>
      </c>
      <c r="H140" s="25" t="n">
        <v>2500.23</v>
      </c>
      <c r="I140" s="24" t="n">
        <f aca="false" ca="false" dt2D="false" dtr="false" t="normal">H140/E140</f>
        <v>53.196382978723406</v>
      </c>
      <c r="J140" s="20" t="s">
        <v>19</v>
      </c>
    </row>
    <row hidden="false" ht="17.3500003814697" outlineLevel="0" r="141">
      <c r="A141" s="15" t="s"/>
      <c r="B141" s="15" t="s"/>
      <c r="C141" s="18" t="s">
        <v>41</v>
      </c>
      <c r="D141" s="18" t="n"/>
      <c r="E141" s="26" t="n">
        <v>45</v>
      </c>
      <c r="F141" s="18" t="s">
        <v>19</v>
      </c>
      <c r="G141" s="18" t="n">
        <v>6</v>
      </c>
      <c r="H141" s="25" t="n">
        <v>2500.23</v>
      </c>
      <c r="I141" s="24" t="n">
        <f aca="false" ca="false" dt2D="false" dtr="false" t="normal">H141/E141</f>
        <v>55.56066666666667</v>
      </c>
      <c r="J141" s="20" t="s">
        <v>19</v>
      </c>
    </row>
    <row hidden="false" ht="32.7999992370605" outlineLevel="0" r="142">
      <c r="A142" s="15" t="s"/>
      <c r="B142" s="15" t="s"/>
      <c r="C142" s="18" t="s">
        <v>90</v>
      </c>
      <c r="D142" s="13" t="s">
        <v>91</v>
      </c>
      <c r="E142" s="18" t="n">
        <v>27</v>
      </c>
      <c r="F142" s="18" t="s">
        <v>19</v>
      </c>
      <c r="G142" s="18" t="n">
        <v>6</v>
      </c>
      <c r="H142" s="25" t="n">
        <v>2500.23</v>
      </c>
      <c r="I142" s="24" t="n">
        <f aca="false" ca="false" dt2D="false" dtr="false" t="normal">H142/E142</f>
        <v>92.60111111111111</v>
      </c>
      <c r="J142" s="20" t="s">
        <v>19</v>
      </c>
    </row>
    <row hidden="false" ht="17.3500003814697" outlineLevel="0" r="143">
      <c r="A143" s="15" t="s"/>
      <c r="B143" s="15" t="s"/>
      <c r="C143" s="18" t="s">
        <v>92</v>
      </c>
      <c r="D143" s="13" t="s">
        <v>93</v>
      </c>
      <c r="E143" s="18" t="n">
        <v>30</v>
      </c>
      <c r="F143" s="18" t="s">
        <v>19</v>
      </c>
      <c r="G143" s="18" t="n">
        <v>6</v>
      </c>
      <c r="H143" s="25" t="n">
        <v>2500.23</v>
      </c>
      <c r="I143" s="24" t="n">
        <f aca="false" ca="false" dt2D="false" dtr="false" t="normal">H143/E143</f>
        <v>83.341</v>
      </c>
      <c r="J143" s="20" t="n"/>
    </row>
    <row hidden="false" ht="17.3500003814697" outlineLevel="0" r="144">
      <c r="A144" s="15" t="s"/>
      <c r="B144" s="17" t="s"/>
      <c r="C144" s="18" t="s">
        <v>45</v>
      </c>
      <c r="D144" s="18" t="n"/>
      <c r="E144" s="18" t="n">
        <v>11.6</v>
      </c>
      <c r="F144" s="18" t="s">
        <v>19</v>
      </c>
      <c r="G144" s="18" t="n">
        <v>6</v>
      </c>
      <c r="H144" s="25" t="n">
        <v>2500.23</v>
      </c>
      <c r="I144" s="24" t="n">
        <f aca="false" ca="false" dt2D="false" dtr="false" t="normal">H144/E144</f>
        <v>215.53706896551725</v>
      </c>
      <c r="J144" s="20" t="s">
        <v>19</v>
      </c>
    </row>
    <row customHeight="true" hidden="false" ht="17.3500003814697" outlineLevel="0" r="145">
      <c r="A145" s="15" t="s"/>
      <c r="B145" s="13" t="s">
        <v>40</v>
      </c>
      <c r="C145" s="18" t="s">
        <v>34</v>
      </c>
      <c r="D145" s="18" t="n"/>
      <c r="E145" s="26" t="n">
        <v>49</v>
      </c>
      <c r="F145" s="18" t="s">
        <v>19</v>
      </c>
      <c r="G145" s="18" t="n">
        <v>6</v>
      </c>
      <c r="H145" s="25" t="n">
        <v>2500.23</v>
      </c>
      <c r="I145" s="24" t="n">
        <f aca="false" ca="false" dt2D="false" dtr="false" t="normal">H145/E145</f>
        <v>51.02510204081633</v>
      </c>
      <c r="J145" s="20" t="s">
        <v>19</v>
      </c>
    </row>
    <row hidden="false" ht="17.3500003814697" outlineLevel="0" r="146">
      <c r="A146" s="15" t="s"/>
      <c r="B146" s="15" t="s"/>
      <c r="C146" s="18" t="s">
        <v>35</v>
      </c>
      <c r="D146" s="18" t="n"/>
      <c r="E146" s="26" t="n">
        <v>47</v>
      </c>
      <c r="F146" s="18" t="s">
        <v>19</v>
      </c>
      <c r="G146" s="18" t="n">
        <v>6</v>
      </c>
      <c r="H146" s="25" t="n">
        <v>2500.23</v>
      </c>
      <c r="I146" s="24" t="n">
        <f aca="false" ca="false" dt2D="false" dtr="false" t="normal">H146/E146</f>
        <v>53.196382978723406</v>
      </c>
      <c r="J146" s="20" t="s">
        <v>19</v>
      </c>
    </row>
    <row hidden="false" ht="17.3500003814697" outlineLevel="0" r="147">
      <c r="A147" s="15" t="s"/>
      <c r="B147" s="15" t="s"/>
      <c r="C147" s="18" t="s">
        <v>41</v>
      </c>
      <c r="D147" s="18" t="n"/>
      <c r="E147" s="26" t="n">
        <v>45</v>
      </c>
      <c r="F147" s="18" t="s">
        <v>19</v>
      </c>
      <c r="G147" s="18" t="n">
        <v>6</v>
      </c>
      <c r="H147" s="25" t="n">
        <v>2500.23</v>
      </c>
      <c r="I147" s="24" t="n">
        <f aca="false" ca="false" dt2D="false" dtr="false" t="normal">H147/E147</f>
        <v>55.56066666666667</v>
      </c>
      <c r="J147" s="20" t="s">
        <v>19</v>
      </c>
    </row>
    <row hidden="false" ht="17.3500003814697" outlineLevel="0" r="148">
      <c r="A148" s="15" t="s"/>
      <c r="B148" s="15" t="s"/>
      <c r="C148" s="18" t="s">
        <v>42</v>
      </c>
      <c r="D148" s="18" t="n"/>
      <c r="E148" s="26" t="n">
        <v>27.1111111111111</v>
      </c>
      <c r="F148" s="18" t="s">
        <v>19</v>
      </c>
      <c r="G148" s="18" t="s">
        <v>19</v>
      </c>
      <c r="H148" s="18" t="s">
        <v>19</v>
      </c>
      <c r="I148" s="20" t="s">
        <v>19</v>
      </c>
      <c r="J148" s="20" t="s">
        <v>19</v>
      </c>
    </row>
    <row hidden="false" ht="17.3500003814697" outlineLevel="0" r="149">
      <c r="A149" s="15" t="s"/>
      <c r="B149" s="17" t="s"/>
      <c r="C149" s="27" t="s">
        <v>43</v>
      </c>
      <c r="D149" s="18" t="n"/>
      <c r="E149" s="26" t="n">
        <v>29</v>
      </c>
      <c r="F149" s="18" t="s">
        <v>19</v>
      </c>
      <c r="G149" s="18" t="s">
        <v>19</v>
      </c>
      <c r="H149" s="18" t="s">
        <v>19</v>
      </c>
      <c r="I149" s="20" t="s">
        <v>19</v>
      </c>
      <c r="J149" s="20" t="s">
        <v>19</v>
      </c>
    </row>
    <row customHeight="true" hidden="false" ht="17.3500003814697" outlineLevel="0" r="150">
      <c r="A150" s="15" t="s"/>
      <c r="B150" s="29" t="s">
        <v>44</v>
      </c>
      <c r="C150" s="18" t="s">
        <v>45</v>
      </c>
      <c r="D150" s="18" t="n"/>
      <c r="E150" s="18" t="s">
        <v>19</v>
      </c>
      <c r="F150" s="18" t="n">
        <v>65</v>
      </c>
      <c r="G150" s="18" t="n">
        <v>5</v>
      </c>
      <c r="H150" s="25" t="n">
        <v>2293.79</v>
      </c>
      <c r="I150" s="20" t="s">
        <v>19</v>
      </c>
      <c r="J150" s="24" t="n">
        <f aca="false" ca="false" dt2D="false" dtr="false" t="normal">H150/F150</f>
        <v>35.28907692307692</v>
      </c>
    </row>
    <row hidden="false" ht="17.3500003814697" outlineLevel="0" r="151">
      <c r="A151" s="15" t="s"/>
      <c r="B151" s="30" t="s"/>
      <c r="C151" s="18" t="s">
        <v>38</v>
      </c>
      <c r="D151" s="18" t="n"/>
      <c r="E151" s="18" t="s">
        <v>19</v>
      </c>
      <c r="F151" s="18" t="n">
        <v>77</v>
      </c>
      <c r="G151" s="18" t="n">
        <v>6</v>
      </c>
      <c r="H151" s="25" t="n">
        <v>2500.23</v>
      </c>
      <c r="I151" s="20" t="s">
        <v>19</v>
      </c>
      <c r="J151" s="24" t="n">
        <f aca="false" ca="false" dt2D="false" dtr="false" t="normal">H151/F151</f>
        <v>32.47051948051948</v>
      </c>
    </row>
    <row hidden="false" ht="17.3500003814697" outlineLevel="0" r="152">
      <c r="A152" s="15" t="s"/>
      <c r="B152" s="30" t="s"/>
      <c r="C152" s="18" t="s">
        <v>47</v>
      </c>
      <c r="D152" s="18" t="n"/>
      <c r="E152" s="18" t="s">
        <v>19</v>
      </c>
      <c r="F152" s="18" t="n">
        <v>81</v>
      </c>
      <c r="G152" s="18" t="n">
        <v>6</v>
      </c>
      <c r="H152" s="25" t="n">
        <v>2500.23</v>
      </c>
      <c r="I152" s="20" t="s">
        <v>19</v>
      </c>
      <c r="J152" s="24" t="n">
        <f aca="false" ca="false" dt2D="false" dtr="false" t="normal">H152/F152</f>
        <v>30.867037037037036</v>
      </c>
    </row>
    <row hidden="false" ht="17.3500003814697" outlineLevel="0" r="153">
      <c r="A153" s="15" t="s"/>
      <c r="B153" s="30" t="s"/>
      <c r="C153" s="18" t="s">
        <v>48</v>
      </c>
      <c r="D153" s="31" t="n"/>
      <c r="E153" s="18" t="n">
        <v>16.2</v>
      </c>
      <c r="F153" s="18" t="n">
        <f aca="false" ca="false" dt2D="false" dtr="false" t="normal">E153*5</f>
        <v>81</v>
      </c>
      <c r="G153" s="18" t="n">
        <v>6</v>
      </c>
      <c r="H153" s="25" t="n">
        <v>2500.23</v>
      </c>
      <c r="I153" s="24" t="n">
        <f aca="false" ca="false" dt2D="false" dtr="false" t="normal">H153/E153</f>
        <v>154.3351851851852</v>
      </c>
      <c r="J153" s="20" t="s">
        <v>19</v>
      </c>
    </row>
    <row hidden="false" ht="17.3500003814697" outlineLevel="0" r="154">
      <c r="A154" s="15" t="s"/>
      <c r="B154" s="30" t="s"/>
      <c r="C154" s="18" t="s">
        <v>49</v>
      </c>
      <c r="D154" s="31" t="n"/>
      <c r="E154" s="18" t="n">
        <v>19.6</v>
      </c>
      <c r="F154" s="18" t="n">
        <f aca="false" ca="false" dt2D="false" dtr="false" t="normal">E154*5</f>
        <v>98</v>
      </c>
      <c r="G154" s="18" t="n">
        <v>6</v>
      </c>
      <c r="H154" s="25" t="n">
        <v>2500.23</v>
      </c>
      <c r="I154" s="24" t="s">
        <v>19</v>
      </c>
      <c r="J154" s="20" t="s">
        <v>19</v>
      </c>
    </row>
    <row hidden="false" ht="17.3500003814697" outlineLevel="0" r="155">
      <c r="A155" s="15" t="s"/>
      <c r="B155" s="30" t="s"/>
      <c r="C155" s="18" t="s">
        <v>50</v>
      </c>
      <c r="D155" s="18" t="n"/>
      <c r="E155" s="18" t="n">
        <v>17.8</v>
      </c>
      <c r="F155" s="18" t="n">
        <f aca="false" ca="false" dt2D="false" dtr="false" t="normal">E155*5</f>
        <v>89</v>
      </c>
      <c r="G155" s="18" t="n">
        <v>6</v>
      </c>
      <c r="H155" s="25" t="n">
        <v>2500.23</v>
      </c>
      <c r="I155" s="24" t="n">
        <f aca="false" ca="false" dt2D="false" dtr="false" t="normal">H155/E155</f>
        <v>140.46235955056179</v>
      </c>
      <c r="J155" s="24" t="n">
        <f aca="false" ca="false" dt2D="false" dtr="false" t="normal">H155/F155</f>
        <v>28.09247191011236</v>
      </c>
    </row>
    <row hidden="false" ht="17.3500003814697" outlineLevel="0" r="156">
      <c r="A156" s="15" t="s"/>
      <c r="B156" s="30" t="s"/>
      <c r="C156" s="18" t="s">
        <v>51</v>
      </c>
      <c r="D156" s="18" t="n"/>
      <c r="E156" s="18" t="n">
        <v>19.6</v>
      </c>
      <c r="F156" s="18" t="n">
        <f aca="false" ca="false" dt2D="false" dtr="false" t="normal">E156*5</f>
        <v>98</v>
      </c>
      <c r="G156" s="18" t="n">
        <v>6</v>
      </c>
      <c r="H156" s="25" t="n">
        <v>2500.23</v>
      </c>
      <c r="I156" s="24" t="s">
        <v>19</v>
      </c>
      <c r="J156" s="20" t="s">
        <v>19</v>
      </c>
    </row>
    <row hidden="false" ht="17.3500003814697" outlineLevel="0" r="157">
      <c r="A157" s="15" t="s"/>
      <c r="B157" s="30" t="s"/>
      <c r="C157" s="18" t="s">
        <v>52</v>
      </c>
      <c r="D157" s="18" t="n"/>
      <c r="E157" s="18" t="n">
        <v>17.8</v>
      </c>
      <c r="F157" s="18" t="n">
        <f aca="false" ca="false" dt2D="false" dtr="false" t="normal">E157*5</f>
        <v>89</v>
      </c>
      <c r="G157" s="18" t="n">
        <v>6</v>
      </c>
      <c r="H157" s="25" t="n">
        <v>2500.23</v>
      </c>
      <c r="I157" s="24" t="n">
        <f aca="false" ca="false" dt2D="false" dtr="false" t="normal">H157/E157</f>
        <v>140.46235955056179</v>
      </c>
      <c r="J157" s="20" t="s">
        <v>19</v>
      </c>
    </row>
    <row hidden="false" ht="17.3500003814697" outlineLevel="0" r="158">
      <c r="A158" s="15" t="s"/>
      <c r="B158" s="30" t="s"/>
      <c r="C158" s="27" t="s">
        <v>53</v>
      </c>
      <c r="D158" s="18" t="n"/>
      <c r="E158" s="18" t="n">
        <v>15</v>
      </c>
      <c r="F158" s="18" t="n">
        <v>77</v>
      </c>
      <c r="G158" s="18" t="n">
        <v>6</v>
      </c>
      <c r="H158" s="25" t="n">
        <v>2500.23</v>
      </c>
      <c r="I158" s="24" t="n">
        <f aca="false" ca="false" dt2D="false" dtr="false" t="normal">H158/E158</f>
        <v>166.682</v>
      </c>
      <c r="J158" s="20" t="s">
        <v>19</v>
      </c>
    </row>
    <row hidden="false" ht="17.3500003814697" outlineLevel="0" r="159">
      <c r="A159" s="15" t="s"/>
      <c r="B159" s="30" t="s"/>
      <c r="C159" s="27" t="s">
        <v>54</v>
      </c>
      <c r="D159" s="18" t="n"/>
      <c r="E159" s="18" t="n">
        <v>15.5</v>
      </c>
      <c r="F159" s="18" t="n">
        <v>80</v>
      </c>
      <c r="G159" s="18" t="n">
        <v>6</v>
      </c>
      <c r="H159" s="25" t="n">
        <v>2500.23</v>
      </c>
      <c r="I159" s="24" t="n">
        <f aca="false" ca="false" dt2D="false" dtr="false" t="normal">H159/E159</f>
        <v>161.3051612903226</v>
      </c>
      <c r="J159" s="20" t="s">
        <v>19</v>
      </c>
    </row>
    <row hidden="false" ht="17.3500003814697" outlineLevel="0" r="160">
      <c r="A160" s="15" t="s"/>
      <c r="B160" s="30" t="s"/>
      <c r="C160" s="27" t="s">
        <v>55</v>
      </c>
      <c r="D160" s="18" t="n"/>
      <c r="E160" s="18" t="n">
        <v>15</v>
      </c>
      <c r="F160" s="18" t="n">
        <v>77</v>
      </c>
      <c r="G160" s="18" t="n">
        <v>6</v>
      </c>
      <c r="H160" s="25" t="n">
        <v>2500.23</v>
      </c>
      <c r="I160" s="24" t="n">
        <f aca="false" ca="false" dt2D="false" dtr="false" t="normal">H160/E160</f>
        <v>166.682</v>
      </c>
      <c r="J160" s="20" t="s">
        <v>19</v>
      </c>
    </row>
    <row hidden="false" ht="17.3500003814697" outlineLevel="0" r="161">
      <c r="A161" s="15" t="s"/>
      <c r="B161" s="30" t="s"/>
      <c r="C161" s="27" t="s">
        <v>56</v>
      </c>
      <c r="D161" s="18" t="n"/>
      <c r="E161" s="18" t="n">
        <v>19.6</v>
      </c>
      <c r="F161" s="18" t="n">
        <v>98</v>
      </c>
      <c r="G161" s="18" t="n">
        <v>6</v>
      </c>
      <c r="H161" s="25" t="n">
        <v>2500.23</v>
      </c>
      <c r="I161" s="24" t="n">
        <f aca="false" ca="false" dt2D="false" dtr="false" t="normal">H161/E161</f>
        <v>127.56275510204081</v>
      </c>
      <c r="J161" s="20" t="s">
        <v>19</v>
      </c>
    </row>
    <row hidden="false" ht="17.3500003814697" outlineLevel="0" r="162">
      <c r="A162" s="15" t="s"/>
      <c r="B162" s="32" t="s"/>
      <c r="C162" s="27" t="s">
        <v>57</v>
      </c>
      <c r="D162" s="18" t="n"/>
      <c r="E162" s="18" t="n">
        <v>15.5</v>
      </c>
      <c r="F162" s="18" t="n">
        <v>80</v>
      </c>
      <c r="G162" s="18" t="n">
        <v>6</v>
      </c>
      <c r="H162" s="25" t="n">
        <v>2500.23</v>
      </c>
      <c r="I162" s="24" t="n">
        <f aca="false" ca="false" dt2D="false" dtr="false" t="normal">H162/E162</f>
        <v>161.3051612903226</v>
      </c>
      <c r="J162" s="20" t="s">
        <v>19</v>
      </c>
    </row>
    <row customHeight="true" hidden="false" ht="17.3500003814697" outlineLevel="0" r="163">
      <c r="A163" s="15" t="s"/>
      <c r="B163" s="13" t="s">
        <v>58</v>
      </c>
      <c r="C163" s="18" t="s">
        <v>59</v>
      </c>
      <c r="D163" s="18" t="n"/>
      <c r="E163" s="18" t="s">
        <v>19</v>
      </c>
      <c r="F163" s="18" t="n">
        <v>33</v>
      </c>
      <c r="G163" s="18" t="n">
        <v>2</v>
      </c>
      <c r="H163" s="25" t="n">
        <v>1771.23</v>
      </c>
      <c r="I163" s="20" t="s">
        <v>19</v>
      </c>
      <c r="J163" s="24" t="n">
        <f aca="false" ca="false" dt2D="false" dtr="false" t="normal">H163/F163</f>
        <v>53.67363636363636</v>
      </c>
    </row>
    <row hidden="false" ht="17.3500003814697" outlineLevel="0" r="164">
      <c r="A164" s="15" t="s"/>
      <c r="B164" s="15" t="s"/>
      <c r="C164" s="18" t="s">
        <v>60</v>
      </c>
      <c r="D164" s="18" t="n"/>
      <c r="E164" s="18" t="s">
        <v>19</v>
      </c>
      <c r="F164" s="18" t="n">
        <v>52.8</v>
      </c>
      <c r="G164" s="18" t="n">
        <v>3</v>
      </c>
      <c r="H164" s="25" t="n">
        <v>1930.64</v>
      </c>
      <c r="I164" s="20" t="s">
        <v>19</v>
      </c>
      <c r="J164" s="24" t="n">
        <f aca="false" ca="false" dt2D="false" dtr="false" t="normal">H164/F164</f>
        <v>36.56515151515152</v>
      </c>
    </row>
    <row hidden="false" ht="17.3500003814697" outlineLevel="0" r="165">
      <c r="A165" s="15" t="s"/>
      <c r="B165" s="15" t="s"/>
      <c r="C165" s="18" t="s">
        <v>61</v>
      </c>
      <c r="D165" s="18" t="n"/>
      <c r="E165" s="18" t="s">
        <v>19</v>
      </c>
      <c r="F165" s="18" t="n">
        <v>28.6</v>
      </c>
      <c r="G165" s="18" t="n">
        <v>4</v>
      </c>
      <c r="H165" s="25" t="n">
        <v>2104.39</v>
      </c>
      <c r="I165" s="20" t="s">
        <v>19</v>
      </c>
      <c r="J165" s="24" t="n">
        <f aca="false" ca="false" dt2D="false" dtr="false" t="normal">H165/F165</f>
        <v>73.58006993006993</v>
      </c>
    </row>
    <row hidden="false" ht="17.3500003814697" outlineLevel="0" r="166">
      <c r="A166" s="15" t="s"/>
      <c r="B166" s="15" t="s"/>
      <c r="C166" s="18" t="s">
        <v>62</v>
      </c>
      <c r="D166" s="18" t="n"/>
      <c r="E166" s="18" t="s">
        <v>19</v>
      </c>
      <c r="F166" s="18" t="n">
        <v>28.6</v>
      </c>
      <c r="G166" s="18" t="n">
        <v>4</v>
      </c>
      <c r="H166" s="25" t="n">
        <v>2104.39</v>
      </c>
      <c r="I166" s="20" t="s">
        <v>19</v>
      </c>
      <c r="J166" s="24" t="n">
        <f aca="false" ca="false" dt2D="false" dtr="false" t="normal">H166/F166</f>
        <v>73.58006993006993</v>
      </c>
    </row>
    <row hidden="false" ht="17.3500003814697" outlineLevel="0" r="167">
      <c r="A167" s="15" t="s"/>
      <c r="B167" s="15" t="s"/>
      <c r="C167" s="18" t="s">
        <v>32</v>
      </c>
      <c r="D167" s="18" t="n"/>
      <c r="E167" s="18" t="s">
        <v>19</v>
      </c>
      <c r="F167" s="18" t="n">
        <v>28.6</v>
      </c>
      <c r="G167" s="18" t="n">
        <v>4</v>
      </c>
      <c r="H167" s="25" t="n">
        <v>2104.39</v>
      </c>
      <c r="I167" s="20" t="s">
        <v>19</v>
      </c>
      <c r="J167" s="24" t="n">
        <f aca="false" ca="false" dt2D="false" dtr="false" t="normal">H167/F167</f>
        <v>73.58006993006993</v>
      </c>
    </row>
    <row hidden="false" ht="17.3500003814697" outlineLevel="0" r="168">
      <c r="A168" s="15" t="s"/>
      <c r="B168" s="15" t="s"/>
      <c r="C168" s="18" t="s">
        <v>63</v>
      </c>
      <c r="D168" s="18" t="n"/>
      <c r="E168" s="18" t="s">
        <v>19</v>
      </c>
      <c r="F168" s="18" t="n">
        <v>28.6</v>
      </c>
      <c r="G168" s="18" t="n">
        <v>4</v>
      </c>
      <c r="H168" s="25" t="n">
        <v>2104.39</v>
      </c>
      <c r="I168" s="20" t="s">
        <v>19</v>
      </c>
      <c r="J168" s="24" t="n">
        <f aca="false" ca="false" dt2D="false" dtr="false" t="normal">H168/F168</f>
        <v>73.58006993006993</v>
      </c>
    </row>
    <row hidden="false" ht="17.3500003814697" outlineLevel="0" r="169">
      <c r="A169" s="15" t="s"/>
      <c r="B169" s="15" t="s"/>
      <c r="C169" s="18" t="s">
        <v>64</v>
      </c>
      <c r="D169" s="18" t="n"/>
      <c r="E169" s="18" t="s">
        <v>19</v>
      </c>
      <c r="F169" s="18" t="n">
        <v>28.6</v>
      </c>
      <c r="G169" s="18" t="n">
        <v>4</v>
      </c>
      <c r="H169" s="25" t="n">
        <v>2104.39</v>
      </c>
      <c r="I169" s="20" t="s">
        <v>19</v>
      </c>
      <c r="J169" s="24" t="n">
        <f aca="false" ca="false" dt2D="false" dtr="false" t="normal">H169/F169</f>
        <v>73.58006993006993</v>
      </c>
    </row>
    <row hidden="false" ht="17.3500003814697" outlineLevel="0" r="170">
      <c r="A170" s="15" t="s"/>
      <c r="B170" s="15" t="s"/>
      <c r="C170" s="18" t="s">
        <v>65</v>
      </c>
      <c r="D170" s="18" t="n"/>
      <c r="E170" s="18" t="s">
        <v>19</v>
      </c>
      <c r="F170" s="18" t="n">
        <v>13</v>
      </c>
      <c r="G170" s="18" t="n">
        <v>3</v>
      </c>
      <c r="H170" s="25" t="n">
        <v>1930.64</v>
      </c>
      <c r="I170" s="20" t="s">
        <v>19</v>
      </c>
      <c r="J170" s="24" t="n">
        <f aca="false" ca="false" dt2D="false" dtr="false" t="normal">H170/F170</f>
        <v>148.51076923076923</v>
      </c>
    </row>
    <row hidden="false" ht="17.3500003814697" outlineLevel="0" r="171">
      <c r="A171" s="15" t="s"/>
      <c r="B171" s="15" t="s"/>
      <c r="C171" s="18" t="s">
        <v>27</v>
      </c>
      <c r="D171" s="18" t="n"/>
      <c r="E171" s="18" t="s">
        <v>19</v>
      </c>
      <c r="F171" s="18" t="n">
        <v>15</v>
      </c>
      <c r="G171" s="18" t="n">
        <v>3</v>
      </c>
      <c r="H171" s="25" t="n">
        <v>1930.64</v>
      </c>
      <c r="I171" s="20" t="s">
        <v>19</v>
      </c>
      <c r="J171" s="24" t="n">
        <f aca="false" ca="false" dt2D="false" dtr="false" t="normal">H171/F171</f>
        <v>128.70933333333335</v>
      </c>
    </row>
    <row hidden="false" ht="17.3500003814697" outlineLevel="0" r="172">
      <c r="A172" s="15" t="s"/>
      <c r="B172" s="15" t="s"/>
      <c r="C172" s="18" t="s">
        <v>25</v>
      </c>
      <c r="D172" s="18" t="n"/>
      <c r="E172" s="18" t="s">
        <v>19</v>
      </c>
      <c r="F172" s="18" t="n">
        <v>15</v>
      </c>
      <c r="G172" s="18" t="n">
        <v>3</v>
      </c>
      <c r="H172" s="25" t="n">
        <v>1930.64</v>
      </c>
      <c r="I172" s="20" t="s">
        <v>19</v>
      </c>
      <c r="J172" s="24" t="n">
        <f aca="false" ca="false" dt2D="false" dtr="false" t="normal">H172/F172</f>
        <v>128.70933333333335</v>
      </c>
    </row>
    <row hidden="false" ht="17.3500003814697" outlineLevel="0" r="173">
      <c r="A173" s="15" t="s"/>
      <c r="B173" s="15" t="s"/>
      <c r="C173" s="18" t="s">
        <v>66</v>
      </c>
      <c r="D173" s="18" t="n"/>
      <c r="E173" s="18" t="s">
        <v>19</v>
      </c>
      <c r="F173" s="18" t="n">
        <v>15</v>
      </c>
      <c r="G173" s="18" t="n">
        <v>3</v>
      </c>
      <c r="H173" s="25" t="n">
        <v>1930.64</v>
      </c>
      <c r="I173" s="20" t="s">
        <v>19</v>
      </c>
      <c r="J173" s="24" t="n">
        <f aca="false" ca="false" dt2D="false" dtr="false" t="normal">H173/F173</f>
        <v>128.70933333333335</v>
      </c>
    </row>
    <row hidden="false" ht="17.3500003814697" outlineLevel="0" r="174">
      <c r="A174" s="15" t="s"/>
      <c r="B174" s="15" t="s"/>
      <c r="C174" s="13" t="s">
        <v>67</v>
      </c>
      <c r="D174" s="18" t="n"/>
      <c r="E174" s="18" t="s">
        <v>19</v>
      </c>
      <c r="F174" s="18" t="n">
        <v>28.6</v>
      </c>
      <c r="G174" s="18" t="n">
        <v>4</v>
      </c>
      <c r="H174" s="25" t="n">
        <v>2104.39</v>
      </c>
      <c r="I174" s="20" t="s">
        <v>19</v>
      </c>
      <c r="J174" s="24" t="n">
        <f aca="false" ca="false" dt2D="false" dtr="false" t="normal">H174/F174</f>
        <v>73.58006993006993</v>
      </c>
    </row>
    <row hidden="false" ht="17.3500003814697" outlineLevel="0" r="175">
      <c r="A175" s="15" t="s"/>
      <c r="B175" s="15" t="s"/>
      <c r="C175" s="18" t="s">
        <v>68</v>
      </c>
      <c r="D175" s="18" t="n"/>
      <c r="E175" s="18" t="s">
        <v>19</v>
      </c>
      <c r="F175" s="18" t="n">
        <v>28.6</v>
      </c>
      <c r="G175" s="18" t="n">
        <v>4</v>
      </c>
      <c r="H175" s="25" t="n">
        <v>2104.39</v>
      </c>
      <c r="I175" s="20" t="s">
        <v>19</v>
      </c>
      <c r="J175" s="24" t="n">
        <f aca="false" ca="false" dt2D="false" dtr="false" t="normal">H175/F175</f>
        <v>73.58006993006993</v>
      </c>
    </row>
    <row hidden="false" ht="17.3500003814697" outlineLevel="0" r="176">
      <c r="A176" s="15" t="s"/>
      <c r="B176" s="15" t="s"/>
      <c r="C176" s="18" t="s">
        <v>69</v>
      </c>
      <c r="D176" s="18" t="n"/>
      <c r="E176" s="18" t="s">
        <v>19</v>
      </c>
      <c r="F176" s="18" t="n">
        <v>28.6</v>
      </c>
      <c r="G176" s="18" t="n">
        <v>4</v>
      </c>
      <c r="H176" s="25" t="n">
        <v>2104.39</v>
      </c>
      <c r="I176" s="20" t="s">
        <v>19</v>
      </c>
      <c r="J176" s="24" t="n">
        <f aca="false" ca="false" dt2D="false" dtr="false" t="normal">H176/F176</f>
        <v>73.58006993006993</v>
      </c>
    </row>
    <row hidden="false" ht="32.7999992370605" outlineLevel="0" r="177">
      <c r="A177" s="15" t="s"/>
      <c r="B177" s="15" t="s"/>
      <c r="C177" s="18" t="s">
        <v>70</v>
      </c>
      <c r="D177" s="13" t="s">
        <v>71</v>
      </c>
      <c r="E177" s="18" t="s">
        <v>19</v>
      </c>
      <c r="F177" s="18" t="n">
        <v>49</v>
      </c>
      <c r="G177" s="18" t="n">
        <v>4</v>
      </c>
      <c r="H177" s="25" t="n">
        <v>2104.39</v>
      </c>
      <c r="I177" s="20" t="s">
        <v>19</v>
      </c>
      <c r="J177" s="24" t="n">
        <f aca="false" ca="false" dt2D="false" dtr="false" t="normal">H177/F177</f>
        <v>42.946734693877545</v>
      </c>
    </row>
    <row hidden="false" ht="32.7999992370605" outlineLevel="0" r="178">
      <c r="A178" s="15" t="s"/>
      <c r="B178" s="15" t="s"/>
      <c r="C178" s="18" t="s">
        <v>72</v>
      </c>
      <c r="D178" s="13" t="s">
        <v>73</v>
      </c>
      <c r="E178" s="18" t="s">
        <v>19</v>
      </c>
      <c r="F178" s="18" t="n">
        <v>73</v>
      </c>
      <c r="G178" s="18" t="n">
        <v>4</v>
      </c>
      <c r="H178" s="25" t="n">
        <v>2104.39</v>
      </c>
      <c r="I178" s="20" t="s">
        <v>19</v>
      </c>
      <c r="J178" s="24" t="n">
        <f aca="false" ca="false" dt2D="false" dtr="false" t="normal">H178/F178</f>
        <v>28.827260273972602</v>
      </c>
    </row>
    <row hidden="false" ht="32.7999992370605" outlineLevel="0" r="179">
      <c r="A179" s="15" t="s"/>
      <c r="B179" s="17" t="s"/>
      <c r="C179" s="18" t="s">
        <v>70</v>
      </c>
      <c r="D179" s="13" t="s">
        <v>73</v>
      </c>
      <c r="E179" s="18" t="s">
        <v>19</v>
      </c>
      <c r="F179" s="18" t="n">
        <v>73</v>
      </c>
      <c r="G179" s="18" t="n">
        <v>4</v>
      </c>
      <c r="H179" s="25" t="n">
        <v>2104.39</v>
      </c>
      <c r="I179" s="20" t="s">
        <v>19</v>
      </c>
      <c r="J179" s="24" t="n">
        <f aca="false" ca="false" dt2D="false" dtr="false" t="normal">H179/F179</f>
        <v>28.827260273972602</v>
      </c>
    </row>
    <row customHeight="true" hidden="false" ht="17.3500003814697" outlineLevel="0" r="180">
      <c r="A180" s="15" t="s"/>
      <c r="B180" s="13" t="s">
        <v>74</v>
      </c>
      <c r="C180" s="18" t="s">
        <v>59</v>
      </c>
      <c r="D180" s="18" t="n"/>
      <c r="E180" s="18" t="s">
        <v>19</v>
      </c>
      <c r="F180" s="18" t="n">
        <v>28</v>
      </c>
      <c r="G180" s="18" t="n">
        <v>2</v>
      </c>
      <c r="H180" s="25" t="n">
        <v>1771.23</v>
      </c>
      <c r="I180" s="20" t="s">
        <v>19</v>
      </c>
      <c r="J180" s="24" t="n">
        <f aca="false" ca="false" dt2D="false" dtr="false" t="normal">H180/F180</f>
        <v>63.25821428571429</v>
      </c>
    </row>
    <row hidden="false" ht="17.3500003814697" outlineLevel="0" r="181">
      <c r="A181" s="15" t="s"/>
      <c r="B181" s="15" t="s"/>
      <c r="C181" s="18" t="s">
        <v>60</v>
      </c>
      <c r="D181" s="18" t="n"/>
      <c r="E181" s="18" t="s">
        <v>19</v>
      </c>
      <c r="F181" s="18" t="n">
        <v>44.8</v>
      </c>
      <c r="G181" s="18" t="n">
        <v>3</v>
      </c>
      <c r="H181" s="25" t="n">
        <v>1930.64</v>
      </c>
      <c r="I181" s="20" t="s">
        <v>19</v>
      </c>
      <c r="J181" s="24" t="n">
        <f aca="false" ca="false" dt2D="false" dtr="false" t="normal">H181/F181</f>
        <v>43.094642857142865</v>
      </c>
    </row>
    <row hidden="false" ht="17.3500003814697" outlineLevel="0" r="182">
      <c r="A182" s="15" t="s"/>
      <c r="B182" s="15" t="s"/>
      <c r="C182" s="18" t="s">
        <v>61</v>
      </c>
      <c r="D182" s="18" t="n"/>
      <c r="E182" s="18" t="s">
        <v>19</v>
      </c>
      <c r="F182" s="18" t="n">
        <v>24.3</v>
      </c>
      <c r="G182" s="18" t="n">
        <v>4</v>
      </c>
      <c r="H182" s="25" t="n">
        <v>2104.39</v>
      </c>
      <c r="I182" s="20" t="s">
        <v>19</v>
      </c>
      <c r="J182" s="24" t="n">
        <f aca="false" ca="false" dt2D="false" dtr="false" t="normal">H182/F182</f>
        <v>86.60041152263373</v>
      </c>
    </row>
    <row hidden="false" ht="17.3500003814697" outlineLevel="0" r="183">
      <c r="A183" s="15" t="s"/>
      <c r="B183" s="15" t="s"/>
      <c r="C183" s="18" t="s">
        <v>62</v>
      </c>
      <c r="D183" s="18" t="n"/>
      <c r="E183" s="18" t="s">
        <v>19</v>
      </c>
      <c r="F183" s="18" t="n">
        <v>24.3</v>
      </c>
      <c r="G183" s="18" t="n">
        <v>4</v>
      </c>
      <c r="H183" s="25" t="n">
        <v>2104.39</v>
      </c>
      <c r="I183" s="20" t="s">
        <v>19</v>
      </c>
      <c r="J183" s="24" t="n">
        <f aca="false" ca="false" dt2D="false" dtr="false" t="normal">H183/F183</f>
        <v>86.60041152263373</v>
      </c>
    </row>
    <row hidden="false" ht="17.3500003814697" outlineLevel="0" r="184">
      <c r="A184" s="15" t="s"/>
      <c r="B184" s="15" t="s"/>
      <c r="C184" s="18" t="s">
        <v>32</v>
      </c>
      <c r="D184" s="18" t="n"/>
      <c r="E184" s="18" t="s">
        <v>19</v>
      </c>
      <c r="F184" s="18" t="n">
        <v>24.3</v>
      </c>
      <c r="G184" s="18" t="n">
        <v>4</v>
      </c>
      <c r="H184" s="25" t="n">
        <v>2104.39</v>
      </c>
      <c r="I184" s="20" t="s">
        <v>19</v>
      </c>
      <c r="J184" s="24" t="n">
        <f aca="false" ca="false" dt2D="false" dtr="false" t="normal">H184/F184</f>
        <v>86.60041152263373</v>
      </c>
    </row>
    <row hidden="false" ht="17.3500003814697" outlineLevel="0" r="185">
      <c r="A185" s="15" t="s"/>
      <c r="B185" s="15" t="s"/>
      <c r="C185" s="18" t="s">
        <v>63</v>
      </c>
      <c r="D185" s="18" t="n"/>
      <c r="E185" s="18" t="s">
        <v>19</v>
      </c>
      <c r="F185" s="18" t="n">
        <v>24.3</v>
      </c>
      <c r="G185" s="18" t="n">
        <v>4</v>
      </c>
      <c r="H185" s="25" t="n">
        <v>2104.39</v>
      </c>
      <c r="I185" s="20" t="s">
        <v>19</v>
      </c>
      <c r="J185" s="24" t="n">
        <f aca="false" ca="false" dt2D="false" dtr="false" t="normal">H185/F185</f>
        <v>86.60041152263373</v>
      </c>
    </row>
    <row hidden="false" ht="17.3500003814697" outlineLevel="0" r="186">
      <c r="A186" s="15" t="s"/>
      <c r="B186" s="15" t="s"/>
      <c r="C186" s="18" t="s">
        <v>64</v>
      </c>
      <c r="D186" s="18" t="n"/>
      <c r="E186" s="18" t="s">
        <v>19</v>
      </c>
      <c r="F186" s="18" t="n">
        <v>24.3</v>
      </c>
      <c r="G186" s="18" t="n">
        <v>4</v>
      </c>
      <c r="H186" s="25" t="n">
        <v>2104.39</v>
      </c>
      <c r="I186" s="20" t="s">
        <v>19</v>
      </c>
      <c r="J186" s="24" t="n">
        <f aca="false" ca="false" dt2D="false" dtr="false" t="normal">H186/F186</f>
        <v>86.60041152263373</v>
      </c>
    </row>
    <row hidden="false" ht="17.3500003814697" outlineLevel="0" r="187">
      <c r="A187" s="15" t="s"/>
      <c r="B187" s="15" t="s"/>
      <c r="C187" s="18" t="s">
        <v>65</v>
      </c>
      <c r="D187" s="18" t="n"/>
      <c r="E187" s="18" t="s">
        <v>19</v>
      </c>
      <c r="F187" s="18" t="n">
        <v>11.5</v>
      </c>
      <c r="G187" s="18" t="n">
        <v>3</v>
      </c>
      <c r="H187" s="25" t="n">
        <v>1930.64</v>
      </c>
      <c r="I187" s="20" t="s">
        <v>19</v>
      </c>
      <c r="J187" s="24" t="n">
        <f aca="false" ca="false" dt2D="false" dtr="false" t="normal">H187/F187</f>
        <v>167.8817391304348</v>
      </c>
    </row>
    <row hidden="false" ht="17.3500003814697" outlineLevel="0" r="188">
      <c r="A188" s="15" t="s"/>
      <c r="B188" s="15" t="s"/>
      <c r="C188" s="18" t="s">
        <v>27</v>
      </c>
      <c r="D188" s="18" t="n"/>
      <c r="E188" s="18" t="s">
        <v>19</v>
      </c>
      <c r="F188" s="18" t="n">
        <v>14.5</v>
      </c>
      <c r="G188" s="18" t="n">
        <v>3</v>
      </c>
      <c r="H188" s="25" t="n">
        <v>1930.64</v>
      </c>
      <c r="I188" s="20" t="s">
        <v>19</v>
      </c>
      <c r="J188" s="24" t="n">
        <f aca="false" ca="false" dt2D="false" dtr="false" t="normal">H188/F188</f>
        <v>133.14758620689656</v>
      </c>
    </row>
    <row hidden="false" ht="17.3500003814697" outlineLevel="0" r="189">
      <c r="A189" s="15" t="s"/>
      <c r="B189" s="15" t="s"/>
      <c r="C189" s="18" t="s">
        <v>25</v>
      </c>
      <c r="D189" s="18" t="n"/>
      <c r="E189" s="18" t="s">
        <v>19</v>
      </c>
      <c r="F189" s="18" t="n">
        <v>14.5</v>
      </c>
      <c r="G189" s="18" t="n">
        <v>3</v>
      </c>
      <c r="H189" s="25" t="n">
        <v>1930.64</v>
      </c>
      <c r="I189" s="20" t="s">
        <v>19</v>
      </c>
      <c r="J189" s="24" t="n">
        <f aca="false" ca="false" dt2D="false" dtr="false" t="normal">H189/F189</f>
        <v>133.14758620689656</v>
      </c>
    </row>
    <row hidden="false" ht="17.3500003814697" outlineLevel="0" r="190">
      <c r="A190" s="15" t="s"/>
      <c r="B190" s="15" t="s"/>
      <c r="C190" s="13" t="s">
        <v>67</v>
      </c>
      <c r="D190" s="18" t="n"/>
      <c r="E190" s="18" t="s">
        <v>19</v>
      </c>
      <c r="F190" s="18" t="n">
        <v>24.3</v>
      </c>
      <c r="G190" s="18" t="n">
        <v>4</v>
      </c>
      <c r="H190" s="25" t="n">
        <v>2104.39</v>
      </c>
      <c r="I190" s="20" t="s">
        <v>19</v>
      </c>
      <c r="J190" s="24" t="n">
        <f aca="false" ca="false" dt2D="false" dtr="false" t="normal">H190/F190</f>
        <v>86.60041152263373</v>
      </c>
    </row>
    <row hidden="false" ht="17.3500003814697" outlineLevel="0" r="191">
      <c r="A191" s="15" t="s"/>
      <c r="B191" s="15" t="s"/>
      <c r="C191" s="18" t="s">
        <v>68</v>
      </c>
      <c r="D191" s="18" t="n"/>
      <c r="E191" s="18" t="s">
        <v>19</v>
      </c>
      <c r="F191" s="18" t="n">
        <v>24.3</v>
      </c>
      <c r="G191" s="18" t="n">
        <v>4</v>
      </c>
      <c r="H191" s="25" t="n">
        <v>2104.39</v>
      </c>
      <c r="I191" s="20" t="s">
        <v>19</v>
      </c>
      <c r="J191" s="24" t="n">
        <f aca="false" ca="false" dt2D="false" dtr="false" t="normal">H191/F191</f>
        <v>86.60041152263373</v>
      </c>
    </row>
    <row hidden="false" ht="17.3500003814697" outlineLevel="0" r="192">
      <c r="A192" s="15" t="s"/>
      <c r="B192" s="15" t="s"/>
      <c r="C192" s="18" t="s">
        <v>69</v>
      </c>
      <c r="D192" s="18" t="n"/>
      <c r="E192" s="18" t="s">
        <v>19</v>
      </c>
      <c r="F192" s="18" t="n">
        <v>24.3</v>
      </c>
      <c r="G192" s="18" t="n">
        <v>4</v>
      </c>
      <c r="H192" s="25" t="n">
        <v>2104.39</v>
      </c>
      <c r="I192" s="20" t="s">
        <v>19</v>
      </c>
      <c r="J192" s="24" t="n">
        <f aca="false" ca="false" dt2D="false" dtr="false" t="normal">H192/F192</f>
        <v>86.60041152263373</v>
      </c>
    </row>
    <row hidden="false" ht="32.7999992370605" outlineLevel="0" r="193">
      <c r="A193" s="15" t="s"/>
      <c r="B193" s="15" t="s"/>
      <c r="C193" s="18" t="s">
        <v>70</v>
      </c>
      <c r="D193" s="13" t="s">
        <v>71</v>
      </c>
      <c r="E193" s="18" t="s">
        <v>19</v>
      </c>
      <c r="F193" s="18" t="n">
        <v>41</v>
      </c>
      <c r="G193" s="18" t="n">
        <v>4</v>
      </c>
      <c r="H193" s="25" t="n">
        <v>2104.39</v>
      </c>
      <c r="I193" s="20" t="s">
        <v>19</v>
      </c>
      <c r="J193" s="24" t="n">
        <f aca="false" ca="false" dt2D="false" dtr="false" t="normal">H193/F193</f>
        <v>51.32658536585365</v>
      </c>
    </row>
    <row hidden="false" ht="32.7999992370605" outlineLevel="0" r="194">
      <c r="A194" s="15" t="s"/>
      <c r="B194" s="15" t="s"/>
      <c r="C194" s="18" t="s">
        <v>72</v>
      </c>
      <c r="D194" s="13" t="s">
        <v>73</v>
      </c>
      <c r="E194" s="18" t="s">
        <v>19</v>
      </c>
      <c r="F194" s="18" t="n">
        <v>62</v>
      </c>
      <c r="G194" s="18" t="n">
        <v>4</v>
      </c>
      <c r="H194" s="25" t="n">
        <v>2104.39</v>
      </c>
      <c r="I194" s="20" t="s">
        <v>19</v>
      </c>
      <c r="J194" s="24" t="n">
        <f aca="false" ca="false" dt2D="false" dtr="false" t="normal">H194/F194</f>
        <v>33.94177419354838</v>
      </c>
    </row>
    <row hidden="false" ht="32.7999992370605" outlineLevel="0" r="195">
      <c r="A195" s="15" t="s"/>
      <c r="B195" s="17" t="s"/>
      <c r="C195" s="18" t="s">
        <v>70</v>
      </c>
      <c r="D195" s="13" t="s">
        <v>73</v>
      </c>
      <c r="E195" s="18" t="s">
        <v>19</v>
      </c>
      <c r="F195" s="18" t="n">
        <v>62</v>
      </c>
      <c r="G195" s="18" t="n">
        <v>4</v>
      </c>
      <c r="H195" s="25" t="n">
        <v>2104.39</v>
      </c>
      <c r="I195" s="20" t="s">
        <v>19</v>
      </c>
      <c r="J195" s="24" t="n">
        <f aca="false" ca="false" dt2D="false" dtr="false" t="normal">H195/F195</f>
        <v>33.94177419354838</v>
      </c>
    </row>
    <row customHeight="true" hidden="false" ht="17.3500003814697" outlineLevel="0" r="196">
      <c r="A196" s="15" t="s"/>
      <c r="B196" s="13" t="s">
        <v>75</v>
      </c>
      <c r="C196" s="18" t="s">
        <v>59</v>
      </c>
      <c r="D196" s="18" t="n"/>
      <c r="E196" s="18" t="s">
        <v>19</v>
      </c>
      <c r="F196" s="18" t="n">
        <v>23</v>
      </c>
      <c r="G196" s="18" t="n">
        <v>2</v>
      </c>
      <c r="H196" s="25" t="n">
        <v>1771.23</v>
      </c>
      <c r="I196" s="20" t="s">
        <v>19</v>
      </c>
      <c r="J196" s="24" t="n">
        <f aca="false" ca="false" dt2D="false" dtr="false" t="normal">H196/F196</f>
        <v>77.01</v>
      </c>
    </row>
    <row hidden="false" ht="17.3500003814697" outlineLevel="0" r="197">
      <c r="A197" s="15" t="s"/>
      <c r="B197" s="15" t="s"/>
      <c r="C197" s="18" t="s">
        <v>60</v>
      </c>
      <c r="D197" s="18" t="n"/>
      <c r="E197" s="18" t="s">
        <v>19</v>
      </c>
      <c r="F197" s="18" t="n">
        <v>36.8</v>
      </c>
      <c r="G197" s="18" t="n">
        <v>3</v>
      </c>
      <c r="H197" s="25" t="n">
        <v>1930.64</v>
      </c>
      <c r="I197" s="20" t="s">
        <v>19</v>
      </c>
      <c r="J197" s="24" t="n">
        <f aca="false" ca="false" dt2D="false" dtr="false" t="normal">H197/F197</f>
        <v>52.46304347826088</v>
      </c>
    </row>
    <row hidden="false" ht="17.3500003814697" outlineLevel="0" r="198">
      <c r="A198" s="15" t="s"/>
      <c r="B198" s="15" t="s"/>
      <c r="C198" s="18" t="s">
        <v>61</v>
      </c>
      <c r="D198" s="18" t="n"/>
      <c r="E198" s="18" t="s">
        <v>19</v>
      </c>
      <c r="F198" s="18" t="n">
        <v>20</v>
      </c>
      <c r="G198" s="18" t="n">
        <v>4</v>
      </c>
      <c r="H198" s="25" t="n">
        <v>2104.39</v>
      </c>
      <c r="I198" s="20" t="s">
        <v>19</v>
      </c>
      <c r="J198" s="24" t="n">
        <f aca="false" ca="false" dt2D="false" dtr="false" t="normal">H198/F198</f>
        <v>105.2195</v>
      </c>
    </row>
    <row hidden="false" ht="17.3500003814697" outlineLevel="0" r="199">
      <c r="A199" s="15" t="s"/>
      <c r="B199" s="15" t="s"/>
      <c r="C199" s="18" t="s">
        <v>62</v>
      </c>
      <c r="D199" s="18" t="n"/>
      <c r="E199" s="18" t="s">
        <v>19</v>
      </c>
      <c r="F199" s="18" t="n">
        <v>20</v>
      </c>
      <c r="G199" s="18" t="n">
        <v>4</v>
      </c>
      <c r="H199" s="25" t="n">
        <v>2104.39</v>
      </c>
      <c r="I199" s="20" t="s">
        <v>19</v>
      </c>
      <c r="J199" s="24" t="n">
        <f aca="false" ca="false" dt2D="false" dtr="false" t="normal">H199/F199</f>
        <v>105.2195</v>
      </c>
    </row>
    <row hidden="false" ht="17.3500003814697" outlineLevel="0" r="200">
      <c r="A200" s="15" t="s"/>
      <c r="B200" s="15" t="s"/>
      <c r="C200" s="18" t="s">
        <v>32</v>
      </c>
      <c r="D200" s="18" t="n"/>
      <c r="E200" s="18" t="s">
        <v>19</v>
      </c>
      <c r="F200" s="18" t="n">
        <v>20</v>
      </c>
      <c r="G200" s="18" t="n">
        <v>4</v>
      </c>
      <c r="H200" s="25" t="n">
        <v>2104.39</v>
      </c>
      <c r="I200" s="20" t="s">
        <v>19</v>
      </c>
      <c r="J200" s="24" t="n">
        <f aca="false" ca="false" dt2D="false" dtr="false" t="normal">H200/F200</f>
        <v>105.2195</v>
      </c>
    </row>
    <row hidden="false" ht="17.3500003814697" outlineLevel="0" r="201">
      <c r="A201" s="15" t="s"/>
      <c r="B201" s="15" t="s"/>
      <c r="C201" s="18" t="s">
        <v>63</v>
      </c>
      <c r="D201" s="18" t="n"/>
      <c r="E201" s="18" t="s">
        <v>19</v>
      </c>
      <c r="F201" s="18" t="n">
        <v>20</v>
      </c>
      <c r="G201" s="18" t="n">
        <v>4</v>
      </c>
      <c r="H201" s="25" t="n">
        <v>2104.39</v>
      </c>
      <c r="I201" s="20" t="s">
        <v>19</v>
      </c>
      <c r="J201" s="24" t="n">
        <f aca="false" ca="false" dt2D="false" dtr="false" t="normal">H201/F201</f>
        <v>105.2195</v>
      </c>
    </row>
    <row hidden="false" ht="17.3500003814697" outlineLevel="0" r="202">
      <c r="A202" s="15" t="s"/>
      <c r="B202" s="15" t="s"/>
      <c r="C202" s="18" t="s">
        <v>64</v>
      </c>
      <c r="D202" s="18" t="n"/>
      <c r="E202" s="18" t="s">
        <v>19</v>
      </c>
      <c r="F202" s="18" t="n">
        <v>20</v>
      </c>
      <c r="G202" s="18" t="n">
        <v>4</v>
      </c>
      <c r="H202" s="25" t="n">
        <v>2104.39</v>
      </c>
      <c r="I202" s="20" t="s">
        <v>19</v>
      </c>
      <c r="J202" s="24" t="n">
        <f aca="false" ca="false" dt2D="false" dtr="false" t="normal">H202/F202</f>
        <v>105.2195</v>
      </c>
    </row>
    <row hidden="false" ht="17.3500003814697" outlineLevel="0" r="203">
      <c r="A203" s="15" t="s"/>
      <c r="B203" s="15" t="s"/>
      <c r="C203" s="18" t="s">
        <v>65</v>
      </c>
      <c r="D203" s="18" t="n"/>
      <c r="E203" s="18" t="s">
        <v>19</v>
      </c>
      <c r="F203" s="18" t="n">
        <v>10</v>
      </c>
      <c r="G203" s="18" t="n">
        <v>3</v>
      </c>
      <c r="H203" s="25" t="n">
        <v>1930.64</v>
      </c>
      <c r="I203" s="20" t="s">
        <v>19</v>
      </c>
      <c r="J203" s="24" t="n">
        <f aca="false" ca="false" dt2D="false" dtr="false" t="normal">H203/F203</f>
        <v>193.06400000000002</v>
      </c>
    </row>
    <row hidden="false" ht="17.3500003814697" outlineLevel="0" r="204">
      <c r="A204" s="15" t="s"/>
      <c r="B204" s="15" t="s"/>
      <c r="C204" s="18" t="s">
        <v>27</v>
      </c>
      <c r="D204" s="18" t="n"/>
      <c r="E204" s="18" t="s">
        <v>19</v>
      </c>
      <c r="F204" s="18" t="n">
        <v>13.5</v>
      </c>
      <c r="G204" s="18" t="n">
        <v>3</v>
      </c>
      <c r="H204" s="25" t="n">
        <v>1930.64</v>
      </c>
      <c r="I204" s="20" t="s">
        <v>19</v>
      </c>
      <c r="J204" s="24" t="n">
        <f aca="false" ca="false" dt2D="false" dtr="false" t="normal">H204/F204</f>
        <v>143.01037037037037</v>
      </c>
    </row>
    <row hidden="false" ht="17.3500003814697" outlineLevel="0" r="205">
      <c r="A205" s="15" t="s"/>
      <c r="B205" s="15" t="s"/>
      <c r="C205" s="18" t="s">
        <v>25</v>
      </c>
      <c r="D205" s="18" t="n"/>
      <c r="E205" s="18" t="s">
        <v>19</v>
      </c>
      <c r="F205" s="18" t="n">
        <v>13.5</v>
      </c>
      <c r="G205" s="18" t="n">
        <v>3</v>
      </c>
      <c r="H205" s="25" t="n">
        <v>1930.64</v>
      </c>
      <c r="I205" s="20" t="s">
        <v>19</v>
      </c>
      <c r="J205" s="24" t="n">
        <f aca="false" ca="false" dt2D="false" dtr="false" t="normal">H205/F205</f>
        <v>143.01037037037037</v>
      </c>
    </row>
    <row hidden="false" ht="17.3500003814697" outlineLevel="0" r="206">
      <c r="A206" s="15" t="s"/>
      <c r="B206" s="15" t="s"/>
      <c r="C206" s="13" t="s">
        <v>67</v>
      </c>
      <c r="D206" s="18" t="n"/>
      <c r="E206" s="18" t="s">
        <v>19</v>
      </c>
      <c r="F206" s="18" t="n">
        <v>20</v>
      </c>
      <c r="G206" s="18" t="n">
        <v>4</v>
      </c>
      <c r="H206" s="25" t="n">
        <v>2104.39</v>
      </c>
      <c r="I206" s="20" t="s">
        <v>19</v>
      </c>
      <c r="J206" s="24" t="n">
        <f aca="false" ca="false" dt2D="false" dtr="false" t="normal">H206/F206</f>
        <v>105.2195</v>
      </c>
    </row>
    <row hidden="false" ht="17.3500003814697" outlineLevel="0" r="207">
      <c r="A207" s="15" t="s"/>
      <c r="B207" s="15" t="s"/>
      <c r="C207" s="18" t="s">
        <v>68</v>
      </c>
      <c r="D207" s="18" t="n"/>
      <c r="E207" s="18" t="s">
        <v>19</v>
      </c>
      <c r="F207" s="18" t="n">
        <v>20</v>
      </c>
      <c r="G207" s="18" t="n">
        <v>4</v>
      </c>
      <c r="H207" s="25" t="n">
        <v>2104.39</v>
      </c>
      <c r="I207" s="20" t="s">
        <v>19</v>
      </c>
      <c r="J207" s="24" t="n">
        <f aca="false" ca="false" dt2D="false" dtr="false" t="normal">H207/F207</f>
        <v>105.2195</v>
      </c>
    </row>
    <row hidden="false" ht="17.3500003814697" outlineLevel="0" r="208">
      <c r="A208" s="15" t="s"/>
      <c r="B208" s="15" t="s"/>
      <c r="C208" s="18" t="s">
        <v>69</v>
      </c>
      <c r="D208" s="18" t="n"/>
      <c r="E208" s="18" t="s">
        <v>19</v>
      </c>
      <c r="F208" s="18" t="n">
        <v>20</v>
      </c>
      <c r="G208" s="18" t="n">
        <v>4</v>
      </c>
      <c r="H208" s="25" t="n">
        <v>2104.39</v>
      </c>
      <c r="I208" s="20" t="s">
        <v>19</v>
      </c>
      <c r="J208" s="24" t="n">
        <f aca="false" ca="false" dt2D="false" dtr="false" t="normal">H208/F208</f>
        <v>105.2195</v>
      </c>
    </row>
    <row hidden="false" ht="32.7999992370605" outlineLevel="0" r="209">
      <c r="A209" s="15" t="s"/>
      <c r="B209" s="15" t="s"/>
      <c r="C209" s="18" t="s">
        <v>70</v>
      </c>
      <c r="D209" s="13" t="s">
        <v>71</v>
      </c>
      <c r="E209" s="18" t="s">
        <v>19</v>
      </c>
      <c r="F209" s="18" t="n">
        <v>33</v>
      </c>
      <c r="G209" s="18" t="n">
        <v>4</v>
      </c>
      <c r="H209" s="25" t="n">
        <v>2104.39</v>
      </c>
      <c r="I209" s="20" t="s">
        <v>19</v>
      </c>
      <c r="J209" s="24" t="n">
        <f aca="false" ca="false" dt2D="false" dtr="false" t="normal">H209/F209</f>
        <v>63.769393939393936</v>
      </c>
    </row>
    <row hidden="false" ht="32.7999992370605" outlineLevel="0" r="210">
      <c r="A210" s="15" t="s"/>
      <c r="B210" s="15" t="s"/>
      <c r="C210" s="18" t="s">
        <v>72</v>
      </c>
      <c r="D210" s="13" t="s">
        <v>73</v>
      </c>
      <c r="E210" s="18" t="s">
        <v>19</v>
      </c>
      <c r="F210" s="18" t="n">
        <v>50</v>
      </c>
      <c r="G210" s="18" t="n">
        <v>4</v>
      </c>
      <c r="H210" s="25" t="n">
        <v>2104.39</v>
      </c>
      <c r="I210" s="20" t="s">
        <v>19</v>
      </c>
      <c r="J210" s="24" t="n">
        <f aca="false" ca="false" dt2D="false" dtr="false" t="normal">H210/F210</f>
        <v>42.087799999999994</v>
      </c>
    </row>
    <row hidden="false" ht="32.7999992370605" outlineLevel="0" r="211">
      <c r="A211" s="15" t="s"/>
      <c r="B211" s="17" t="s"/>
      <c r="C211" s="18" t="s">
        <v>70</v>
      </c>
      <c r="D211" s="13" t="s">
        <v>73</v>
      </c>
      <c r="E211" s="18" t="s">
        <v>19</v>
      </c>
      <c r="F211" s="18" t="n">
        <v>50</v>
      </c>
      <c r="G211" s="18" t="n">
        <v>4</v>
      </c>
      <c r="H211" s="25" t="n">
        <v>2104.39</v>
      </c>
      <c r="I211" s="20" t="s">
        <v>19</v>
      </c>
      <c r="J211" s="24" t="n">
        <f aca="false" ca="false" dt2D="false" dtr="false" t="normal">H211/F211</f>
        <v>42.087799999999994</v>
      </c>
    </row>
    <row customHeight="true" hidden="false" ht="17.3500003814697" outlineLevel="0" r="212">
      <c r="A212" s="15" t="s"/>
      <c r="B212" s="13" t="s">
        <v>76</v>
      </c>
      <c r="C212" s="18" t="s">
        <v>59</v>
      </c>
      <c r="D212" s="18" t="n"/>
      <c r="E212" s="18" t="s">
        <v>19</v>
      </c>
      <c r="F212" s="18" t="n">
        <v>17.2</v>
      </c>
      <c r="G212" s="18" t="n">
        <v>2</v>
      </c>
      <c r="H212" s="25" t="n">
        <v>1771.23</v>
      </c>
      <c r="I212" s="20" t="s">
        <v>19</v>
      </c>
      <c r="J212" s="24" t="n">
        <f aca="false" ca="false" dt2D="false" dtr="false" t="normal">H212/F212</f>
        <v>102.97848837209303</v>
      </c>
    </row>
    <row hidden="false" ht="17.3500003814697" outlineLevel="0" r="213">
      <c r="A213" s="15" t="s"/>
      <c r="B213" s="15" t="s"/>
      <c r="C213" s="18" t="s">
        <v>60</v>
      </c>
      <c r="D213" s="18" t="n"/>
      <c r="E213" s="18" t="s">
        <v>19</v>
      </c>
      <c r="F213" s="18" t="n">
        <v>27.52</v>
      </c>
      <c r="G213" s="18" t="n">
        <v>3</v>
      </c>
      <c r="H213" s="25" t="n">
        <v>1930.64</v>
      </c>
      <c r="I213" s="20" t="s">
        <v>19</v>
      </c>
      <c r="J213" s="24" t="n">
        <f aca="false" ca="false" dt2D="false" dtr="false" t="normal">H213/F213</f>
        <v>70.15406976744187</v>
      </c>
    </row>
    <row hidden="false" ht="17.3500003814697" outlineLevel="0" r="214">
      <c r="A214" s="15" t="s"/>
      <c r="B214" s="15" t="s"/>
      <c r="C214" s="18" t="s">
        <v>61</v>
      </c>
      <c r="D214" s="18" t="n"/>
      <c r="E214" s="18" t="s">
        <v>19</v>
      </c>
      <c r="F214" s="18" t="n">
        <v>14.3</v>
      </c>
      <c r="G214" s="18" t="n">
        <v>4</v>
      </c>
      <c r="H214" s="25" t="n">
        <v>2104.39</v>
      </c>
      <c r="I214" s="20" t="s">
        <v>19</v>
      </c>
      <c r="J214" s="24" t="n">
        <f aca="false" ca="false" dt2D="false" dtr="false" t="normal">H214/F214</f>
        <v>147.16013986013985</v>
      </c>
    </row>
    <row hidden="false" ht="17.3500003814697" outlineLevel="0" r="215">
      <c r="A215" s="15" t="s"/>
      <c r="B215" s="15" t="s"/>
      <c r="C215" s="18" t="s">
        <v>62</v>
      </c>
      <c r="D215" s="18" t="n"/>
      <c r="E215" s="18" t="s">
        <v>19</v>
      </c>
      <c r="F215" s="18" t="n">
        <v>14.3</v>
      </c>
      <c r="G215" s="18" t="n">
        <v>4</v>
      </c>
      <c r="H215" s="25" t="n">
        <v>2104.39</v>
      </c>
      <c r="I215" s="20" t="s">
        <v>19</v>
      </c>
      <c r="J215" s="24" t="n">
        <f aca="false" ca="false" dt2D="false" dtr="false" t="normal">H215/F215</f>
        <v>147.16013986013985</v>
      </c>
    </row>
    <row hidden="false" ht="17.3500003814697" outlineLevel="0" r="216">
      <c r="A216" s="15" t="s"/>
      <c r="B216" s="15" t="s"/>
      <c r="C216" s="18" t="s">
        <v>32</v>
      </c>
      <c r="D216" s="18" t="n"/>
      <c r="E216" s="18" t="s">
        <v>19</v>
      </c>
      <c r="F216" s="18" t="n">
        <v>14.3</v>
      </c>
      <c r="G216" s="18" t="n">
        <v>4</v>
      </c>
      <c r="H216" s="25" t="n">
        <v>2104.39</v>
      </c>
      <c r="I216" s="20" t="s">
        <v>19</v>
      </c>
      <c r="J216" s="24" t="n">
        <f aca="false" ca="false" dt2D="false" dtr="false" t="normal">H216/F216</f>
        <v>147.16013986013985</v>
      </c>
    </row>
    <row hidden="false" ht="17.3500003814697" outlineLevel="0" r="217">
      <c r="A217" s="15" t="s"/>
      <c r="B217" s="15" t="s"/>
      <c r="C217" s="18" t="s">
        <v>63</v>
      </c>
      <c r="D217" s="18" t="n"/>
      <c r="E217" s="18" t="s">
        <v>19</v>
      </c>
      <c r="F217" s="18" t="n">
        <v>14.3</v>
      </c>
      <c r="G217" s="18" t="n">
        <v>4</v>
      </c>
      <c r="H217" s="25" t="n">
        <v>2104.39</v>
      </c>
      <c r="I217" s="20" t="s">
        <v>19</v>
      </c>
      <c r="J217" s="24" t="n">
        <f aca="false" ca="false" dt2D="false" dtr="false" t="normal">H217/F217</f>
        <v>147.16013986013985</v>
      </c>
    </row>
    <row hidden="false" ht="17.3500003814697" outlineLevel="0" r="218">
      <c r="A218" s="15" t="s"/>
      <c r="B218" s="15" t="s"/>
      <c r="C218" s="18" t="s">
        <v>64</v>
      </c>
      <c r="D218" s="18" t="n"/>
      <c r="E218" s="18" t="s">
        <v>19</v>
      </c>
      <c r="F218" s="18" t="n">
        <v>14.3</v>
      </c>
      <c r="G218" s="18" t="n">
        <v>4</v>
      </c>
      <c r="H218" s="25" t="n">
        <v>2104.39</v>
      </c>
      <c r="I218" s="20" t="s">
        <v>19</v>
      </c>
      <c r="J218" s="24" t="n">
        <f aca="false" ca="false" dt2D="false" dtr="false" t="normal">H218/F218</f>
        <v>147.16013986013985</v>
      </c>
    </row>
    <row hidden="false" ht="17.3500003814697" outlineLevel="0" r="219">
      <c r="A219" s="15" t="s"/>
      <c r="B219" s="15" t="s"/>
      <c r="C219" s="18" t="s">
        <v>65</v>
      </c>
      <c r="D219" s="18" t="n"/>
      <c r="E219" s="18" t="s">
        <v>19</v>
      </c>
      <c r="F219" s="18" t="n">
        <v>8</v>
      </c>
      <c r="G219" s="18" t="n">
        <v>3</v>
      </c>
      <c r="H219" s="25" t="n">
        <v>1930.64</v>
      </c>
      <c r="I219" s="20" t="s">
        <v>19</v>
      </c>
      <c r="J219" s="24" t="n">
        <f aca="false" ca="false" dt2D="false" dtr="false" t="normal">H219/F219</f>
        <v>241.33</v>
      </c>
    </row>
    <row hidden="false" ht="17.3500003814697" outlineLevel="0" r="220">
      <c r="A220" s="15" t="s"/>
      <c r="B220" s="15" t="s"/>
      <c r="C220" s="18" t="s">
        <v>27</v>
      </c>
      <c r="D220" s="18" t="n"/>
      <c r="E220" s="18" t="s">
        <v>19</v>
      </c>
      <c r="F220" s="18" t="n">
        <v>11.5</v>
      </c>
      <c r="G220" s="18" t="n">
        <v>3</v>
      </c>
      <c r="H220" s="25" t="n">
        <v>1930.64</v>
      </c>
      <c r="I220" s="20" t="s">
        <v>19</v>
      </c>
      <c r="J220" s="24" t="n">
        <f aca="false" ca="false" dt2D="false" dtr="false" t="normal">H220/F220</f>
        <v>167.8817391304348</v>
      </c>
    </row>
    <row hidden="false" ht="17.3500003814697" outlineLevel="0" r="221">
      <c r="A221" s="15" t="s"/>
      <c r="B221" s="15" t="s"/>
      <c r="C221" s="18" t="s">
        <v>25</v>
      </c>
      <c r="D221" s="18" t="n"/>
      <c r="E221" s="18" t="s">
        <v>19</v>
      </c>
      <c r="F221" s="18" t="n">
        <v>11.5</v>
      </c>
      <c r="G221" s="18" t="n">
        <v>3</v>
      </c>
      <c r="H221" s="25" t="n">
        <v>1930.64</v>
      </c>
      <c r="I221" s="20" t="s">
        <v>19</v>
      </c>
      <c r="J221" s="24" t="n">
        <f aca="false" ca="false" dt2D="false" dtr="false" t="normal">H221/F221</f>
        <v>167.8817391304348</v>
      </c>
    </row>
    <row hidden="false" ht="17.3500003814697" outlineLevel="0" r="222">
      <c r="A222" s="15" t="s"/>
      <c r="B222" s="15" t="s"/>
      <c r="C222" s="13" t="s">
        <v>67</v>
      </c>
      <c r="D222" s="18" t="n"/>
      <c r="E222" s="18" t="s">
        <v>19</v>
      </c>
      <c r="F222" s="18" t="n">
        <v>14.3</v>
      </c>
      <c r="G222" s="18" t="n">
        <v>4</v>
      </c>
      <c r="H222" s="25" t="n">
        <v>2104.39</v>
      </c>
      <c r="I222" s="20" t="s">
        <v>19</v>
      </c>
      <c r="J222" s="24" t="n">
        <f aca="false" ca="false" dt2D="false" dtr="false" t="normal">H222/F222</f>
        <v>147.16013986013985</v>
      </c>
    </row>
    <row hidden="false" ht="17.3500003814697" outlineLevel="0" r="223">
      <c r="A223" s="15" t="s"/>
      <c r="B223" s="15" t="s"/>
      <c r="C223" s="18" t="s">
        <v>68</v>
      </c>
      <c r="D223" s="18" t="n"/>
      <c r="E223" s="18" t="s">
        <v>19</v>
      </c>
      <c r="F223" s="18" t="n">
        <v>14.3</v>
      </c>
      <c r="G223" s="18" t="n">
        <v>4</v>
      </c>
      <c r="H223" s="25" t="n">
        <v>2104.39</v>
      </c>
      <c r="I223" s="20" t="s">
        <v>19</v>
      </c>
      <c r="J223" s="24" t="n">
        <f aca="false" ca="false" dt2D="false" dtr="false" t="normal">H223/F223</f>
        <v>147.16013986013985</v>
      </c>
    </row>
    <row hidden="false" ht="17.3500003814697" outlineLevel="0" r="224">
      <c r="A224" s="15" t="s"/>
      <c r="B224" s="15" t="s"/>
      <c r="C224" s="18" t="s">
        <v>69</v>
      </c>
      <c r="D224" s="18" t="n"/>
      <c r="E224" s="18" t="s">
        <v>19</v>
      </c>
      <c r="F224" s="18" t="n">
        <v>14.3</v>
      </c>
      <c r="G224" s="18" t="n">
        <v>4</v>
      </c>
      <c r="H224" s="25" t="n">
        <v>2104.39</v>
      </c>
      <c r="I224" s="20" t="s">
        <v>19</v>
      </c>
      <c r="J224" s="24" t="n">
        <f aca="false" ca="false" dt2D="false" dtr="false" t="normal">H224/F224</f>
        <v>147.16013986013985</v>
      </c>
    </row>
    <row hidden="false" ht="32.7999992370605" outlineLevel="0" r="225">
      <c r="A225" s="15" t="s"/>
      <c r="B225" s="15" t="s"/>
      <c r="C225" s="18" t="s">
        <v>70</v>
      </c>
      <c r="D225" s="13" t="s">
        <v>71</v>
      </c>
      <c r="E225" s="18" t="s">
        <v>19</v>
      </c>
      <c r="F225" s="18" t="n">
        <v>25</v>
      </c>
      <c r="G225" s="18" t="n">
        <v>4</v>
      </c>
      <c r="H225" s="25" t="n">
        <v>2104.39</v>
      </c>
      <c r="I225" s="20" t="s">
        <v>19</v>
      </c>
      <c r="J225" s="24" t="n">
        <f aca="false" ca="false" dt2D="false" dtr="false" t="normal">H225/F225</f>
        <v>84.17559999999999</v>
      </c>
    </row>
    <row hidden="false" ht="32.7999992370605" outlineLevel="0" r="226">
      <c r="A226" s="15" t="s"/>
      <c r="B226" s="15" t="s"/>
      <c r="C226" s="18" t="s">
        <v>72</v>
      </c>
      <c r="D226" s="13" t="s">
        <v>73</v>
      </c>
      <c r="E226" s="18" t="s">
        <v>19</v>
      </c>
      <c r="F226" s="18" t="n">
        <v>37</v>
      </c>
      <c r="G226" s="18" t="n">
        <v>4</v>
      </c>
      <c r="H226" s="25" t="n">
        <v>2104.39</v>
      </c>
      <c r="I226" s="20" t="s">
        <v>19</v>
      </c>
      <c r="J226" s="24" t="n">
        <f aca="false" ca="false" dt2D="false" dtr="false" t="normal">H226/F226</f>
        <v>56.8754054054054</v>
      </c>
    </row>
    <row hidden="false" ht="32.7999992370605" outlineLevel="0" r="227">
      <c r="A227" s="17" t="s"/>
      <c r="B227" s="17" t="s"/>
      <c r="C227" s="18" t="s">
        <v>70</v>
      </c>
      <c r="D227" s="13" t="s">
        <v>73</v>
      </c>
      <c r="E227" s="18" t="s">
        <v>19</v>
      </c>
      <c r="F227" s="18" t="n">
        <v>37</v>
      </c>
      <c r="G227" s="18" t="n">
        <v>4</v>
      </c>
      <c r="H227" s="25" t="n">
        <v>2104.39</v>
      </c>
      <c r="I227" s="20" t="s">
        <v>19</v>
      </c>
      <c r="J227" s="24" t="n">
        <f aca="false" ca="false" dt2D="false" dtr="false" t="normal">H227/F227</f>
        <v>56.8754054054054</v>
      </c>
    </row>
    <row customHeight="true" hidden="false" ht="17.3500003814697" outlineLevel="0" r="228">
      <c r="A228" s="13" t="s">
        <v>94</v>
      </c>
      <c r="B228" s="13" t="s">
        <v>44</v>
      </c>
      <c r="C228" s="18" t="s">
        <v>47</v>
      </c>
      <c r="D228" s="31" t="n"/>
      <c r="E228" s="18" t="n">
        <v>16.2</v>
      </c>
      <c r="F228" s="18" t="n">
        <f aca="false" ca="false" dt2D="false" dtr="false" t="normal">E228*7</f>
        <v>113.39999999999999</v>
      </c>
      <c r="G228" s="18" t="n">
        <v>6</v>
      </c>
      <c r="H228" s="25" t="n">
        <v>2500.23</v>
      </c>
      <c r="I228" s="20" t="s">
        <v>19</v>
      </c>
      <c r="J228" s="24" t="n">
        <f aca="false" ca="false" dt2D="false" dtr="false" t="normal">H228/F228</f>
        <v>22.0478835978836</v>
      </c>
    </row>
    <row hidden="false" ht="17.3500003814697" outlineLevel="0" r="229">
      <c r="A229" s="15" t="s"/>
      <c r="B229" s="15" t="s"/>
      <c r="C229" s="18" t="s">
        <v>48</v>
      </c>
      <c r="D229" s="31" t="n"/>
      <c r="E229" s="18" t="n">
        <v>16.2</v>
      </c>
      <c r="F229" s="18" t="n">
        <f aca="false" ca="false" dt2D="false" dtr="false" t="normal">E229*7</f>
        <v>113.39999999999999</v>
      </c>
      <c r="G229" s="18" t="n">
        <v>6</v>
      </c>
      <c r="H229" s="25" t="n">
        <v>2500.23</v>
      </c>
      <c r="I229" s="24" t="n">
        <f aca="false" ca="false" dt2D="false" dtr="false" t="normal">H229/E229</f>
        <v>154.3351851851852</v>
      </c>
      <c r="J229" s="20" t="s">
        <v>19</v>
      </c>
    </row>
    <row hidden="false" ht="17.3500003814697" outlineLevel="0" r="230">
      <c r="A230" s="15" t="s"/>
      <c r="B230" s="15" t="s"/>
      <c r="C230" s="18" t="s">
        <v>49</v>
      </c>
      <c r="D230" s="31" t="n"/>
      <c r="E230" s="18" t="n">
        <v>19.6</v>
      </c>
      <c r="F230" s="18" t="n">
        <f aca="false" ca="false" dt2D="false" dtr="false" t="normal">E230*7</f>
        <v>137.20000000000002</v>
      </c>
      <c r="G230" s="18" t="n">
        <v>6</v>
      </c>
      <c r="H230" s="25" t="n">
        <v>2500.23</v>
      </c>
      <c r="I230" s="24" t="n">
        <f aca="false" ca="false" dt2D="false" dtr="false" t="normal">H230/E230</f>
        <v>127.56275510204081</v>
      </c>
      <c r="J230" s="20" t="s">
        <v>19</v>
      </c>
    </row>
    <row hidden="false" ht="17.3500003814697" outlineLevel="0" r="231">
      <c r="A231" s="15" t="s"/>
      <c r="B231" s="15" t="s"/>
      <c r="C231" s="18" t="s">
        <v>50</v>
      </c>
      <c r="D231" s="31" t="n"/>
      <c r="E231" s="18" t="n">
        <v>17.8</v>
      </c>
      <c r="F231" s="18" t="n">
        <f aca="false" ca="false" dt2D="false" dtr="false" t="normal">E231*7</f>
        <v>124.60000000000001</v>
      </c>
      <c r="G231" s="18" t="n">
        <v>6</v>
      </c>
      <c r="H231" s="25" t="n">
        <v>2500.23</v>
      </c>
      <c r="I231" s="24" t="n">
        <f aca="false" ca="false" dt2D="false" dtr="false" t="normal">H231/E231</f>
        <v>140.46235955056179</v>
      </c>
      <c r="J231" s="20" t="s">
        <v>19</v>
      </c>
    </row>
    <row hidden="false" ht="17.3500003814697" outlineLevel="0" r="232">
      <c r="A232" s="15" t="s"/>
      <c r="B232" s="15" t="s"/>
      <c r="C232" s="18" t="s">
        <v>51</v>
      </c>
      <c r="D232" s="31" t="n"/>
      <c r="E232" s="18" t="n">
        <v>19.6</v>
      </c>
      <c r="F232" s="18" t="n">
        <f aca="false" ca="false" dt2D="false" dtr="false" t="normal">E232*7</f>
        <v>137.20000000000002</v>
      </c>
      <c r="G232" s="18" t="n">
        <v>6</v>
      </c>
      <c r="H232" s="25" t="n">
        <v>2500.23</v>
      </c>
      <c r="I232" s="24" t="n">
        <f aca="false" ca="false" dt2D="false" dtr="false" t="normal">H232/E232</f>
        <v>127.56275510204081</v>
      </c>
      <c r="J232" s="20" t="s">
        <v>19</v>
      </c>
    </row>
    <row hidden="false" ht="17.3500003814697" outlineLevel="0" r="233">
      <c r="A233" s="15" t="s"/>
      <c r="B233" s="15" t="s"/>
      <c r="C233" s="18" t="s">
        <v>52</v>
      </c>
      <c r="D233" s="31" t="n"/>
      <c r="E233" s="18" t="n">
        <v>17.8</v>
      </c>
      <c r="F233" s="18" t="n">
        <f aca="false" ca="false" dt2D="false" dtr="false" t="normal">E233*7</f>
        <v>124.60000000000001</v>
      </c>
      <c r="G233" s="18" t="n">
        <v>6</v>
      </c>
      <c r="H233" s="25" t="n">
        <v>2500.23</v>
      </c>
      <c r="I233" s="24" t="s">
        <v>19</v>
      </c>
      <c r="J233" s="24" t="n">
        <f aca="false" ca="false" dt2D="false" dtr="false" t="normal">H233/F233</f>
        <v>20.06605136436597</v>
      </c>
    </row>
    <row hidden="false" ht="17.3500003814697" outlineLevel="0" r="234">
      <c r="A234" s="15" t="s"/>
      <c r="B234" s="15" t="s"/>
      <c r="C234" s="27" t="s">
        <v>53</v>
      </c>
      <c r="D234" s="31" t="n"/>
      <c r="E234" s="18" t="n">
        <v>15</v>
      </c>
      <c r="F234" s="18" t="n">
        <v>90</v>
      </c>
      <c r="G234" s="18" t="n">
        <v>6</v>
      </c>
      <c r="H234" s="25" t="n">
        <v>2500.23</v>
      </c>
      <c r="I234" s="24" t="n">
        <f aca="false" ca="false" dt2D="false" dtr="false" t="normal">H234/E234</f>
        <v>166.682</v>
      </c>
      <c r="J234" s="20" t="s">
        <v>19</v>
      </c>
    </row>
    <row hidden="false" ht="17.3500003814697" outlineLevel="0" r="235">
      <c r="A235" s="15" t="s"/>
      <c r="B235" s="15" t="s"/>
      <c r="C235" s="27" t="s">
        <v>54</v>
      </c>
      <c r="D235" s="31" t="n"/>
      <c r="E235" s="18" t="n">
        <v>15.5</v>
      </c>
      <c r="F235" s="18" t="n">
        <v>95</v>
      </c>
      <c r="G235" s="18" t="n">
        <v>6</v>
      </c>
      <c r="H235" s="25" t="n">
        <v>2500.23</v>
      </c>
      <c r="I235" s="24" t="n">
        <f aca="false" ca="false" dt2D="false" dtr="false" t="normal">H235/E235</f>
        <v>161.3051612903226</v>
      </c>
      <c r="J235" s="20" t="s">
        <v>19</v>
      </c>
    </row>
    <row hidden="false" ht="17.3500003814697" outlineLevel="0" r="236">
      <c r="A236" s="15" t="s"/>
      <c r="B236" s="15" t="s"/>
      <c r="C236" s="27" t="s">
        <v>55</v>
      </c>
      <c r="D236" s="31" t="n"/>
      <c r="E236" s="18" t="n">
        <v>15</v>
      </c>
      <c r="F236" s="18" t="n">
        <v>90</v>
      </c>
      <c r="G236" s="18" t="n">
        <v>6</v>
      </c>
      <c r="H236" s="25" t="n">
        <v>2500.23</v>
      </c>
      <c r="I236" s="24" t="n">
        <f aca="false" ca="false" dt2D="false" dtr="false" t="normal">H236/E236</f>
        <v>166.682</v>
      </c>
      <c r="J236" s="20" t="s">
        <v>19</v>
      </c>
    </row>
    <row hidden="false" ht="17.3500003814697" outlineLevel="0" r="237">
      <c r="A237" s="15" t="s"/>
      <c r="B237" s="15" t="s"/>
      <c r="C237" s="27" t="s">
        <v>56</v>
      </c>
      <c r="D237" s="31" t="n"/>
      <c r="E237" s="18" t="n">
        <v>19.6</v>
      </c>
      <c r="F237" s="18" t="n">
        <v>130</v>
      </c>
      <c r="G237" s="18" t="n">
        <v>6</v>
      </c>
      <c r="H237" s="25" t="n">
        <v>2500.23</v>
      </c>
      <c r="I237" s="20" t="s">
        <v>19</v>
      </c>
      <c r="J237" s="20" t="s">
        <v>19</v>
      </c>
    </row>
    <row hidden="false" ht="17.3500003814697" outlineLevel="0" r="238">
      <c r="A238" s="17" t="s"/>
      <c r="B238" s="17" t="s"/>
      <c r="C238" s="27" t="s">
        <v>57</v>
      </c>
      <c r="D238" s="31" t="n"/>
      <c r="E238" s="18" t="n">
        <v>15.5</v>
      </c>
      <c r="F238" s="18" t="n">
        <v>100</v>
      </c>
      <c r="G238" s="18" t="n">
        <v>6</v>
      </c>
      <c r="H238" s="25" t="n">
        <v>2500.23</v>
      </c>
      <c r="I238" s="24" t="n">
        <f aca="false" ca="false" dt2D="false" dtr="false" t="normal">H238/E238</f>
        <v>161.3051612903226</v>
      </c>
      <c r="J238" s="20" t="s">
        <v>19</v>
      </c>
    </row>
    <row customHeight="true" hidden="false" ht="17.3500003814697" outlineLevel="0" r="239">
      <c r="A239" s="13" t="s">
        <v>95</v>
      </c>
      <c r="B239" s="13" t="s">
        <v>44</v>
      </c>
      <c r="C239" s="18" t="s">
        <v>47</v>
      </c>
      <c r="D239" s="18" t="n"/>
      <c r="E239" s="18" t="n">
        <v>16.2</v>
      </c>
      <c r="F239" s="18" t="n">
        <f aca="false" ca="false" dt2D="false" dtr="false" t="normal">E239*9</f>
        <v>145.79999999999998</v>
      </c>
      <c r="G239" s="18" t="n">
        <v>6</v>
      </c>
      <c r="H239" s="25" t="n">
        <v>2500.23</v>
      </c>
      <c r="I239" s="24" t="s">
        <v>19</v>
      </c>
      <c r="J239" s="24" t="n">
        <f aca="false" ca="false" dt2D="false" dtr="false" t="normal">H239/F239</f>
        <v>17.148353909465023</v>
      </c>
    </row>
    <row hidden="false" ht="17.3500003814697" outlineLevel="0" r="240">
      <c r="A240" s="15" t="s"/>
      <c r="B240" s="15" t="s"/>
      <c r="C240" s="18" t="s">
        <v>48</v>
      </c>
      <c r="D240" s="18" t="n"/>
      <c r="E240" s="18" t="n">
        <v>16.2</v>
      </c>
      <c r="F240" s="18" t="n">
        <f aca="false" ca="false" dt2D="false" dtr="false" t="normal">E240*9</f>
        <v>145.79999999999998</v>
      </c>
      <c r="G240" s="18" t="n">
        <v>6</v>
      </c>
      <c r="H240" s="25" t="n">
        <v>2500.23</v>
      </c>
      <c r="I240" s="24" t="n">
        <f aca="false" ca="false" dt2D="false" dtr="false" t="normal">H240/E240</f>
        <v>154.3351851851852</v>
      </c>
      <c r="J240" s="20" t="s">
        <v>19</v>
      </c>
    </row>
    <row hidden="false" ht="17.3500003814697" outlineLevel="0" r="241">
      <c r="A241" s="15" t="s"/>
      <c r="B241" s="15" t="s"/>
      <c r="C241" s="18" t="s">
        <v>49</v>
      </c>
      <c r="D241" s="18" t="n"/>
      <c r="E241" s="18" t="n">
        <v>19.6</v>
      </c>
      <c r="F241" s="18" t="n">
        <f aca="false" ca="false" dt2D="false" dtr="false" t="normal">E241*9</f>
        <v>176.4</v>
      </c>
      <c r="G241" s="18" t="n">
        <v>6</v>
      </c>
      <c r="H241" s="25" t="n">
        <v>2500.23</v>
      </c>
      <c r="I241" s="24" t="n">
        <f aca="false" ca="false" dt2D="false" dtr="false" t="normal">H241/E241</f>
        <v>127.56275510204081</v>
      </c>
      <c r="J241" s="20" t="s">
        <v>19</v>
      </c>
    </row>
    <row hidden="false" ht="17.3500003814697" outlineLevel="0" r="242">
      <c r="A242" s="15" t="s"/>
      <c r="B242" s="15" t="s"/>
      <c r="C242" s="18" t="s">
        <v>50</v>
      </c>
      <c r="D242" s="18" t="n"/>
      <c r="E242" s="18" t="n">
        <v>17.8</v>
      </c>
      <c r="F242" s="18" t="n">
        <f aca="false" ca="false" dt2D="false" dtr="false" t="normal">E242*9</f>
        <v>160.20000000000002</v>
      </c>
      <c r="G242" s="18" t="n">
        <v>6</v>
      </c>
      <c r="H242" s="25" t="n">
        <v>2500.23</v>
      </c>
      <c r="I242" s="24" t="n">
        <f aca="false" ca="false" dt2D="false" dtr="false" t="normal">H242/E242</f>
        <v>140.46235955056179</v>
      </c>
      <c r="J242" s="20" t="s">
        <v>19</v>
      </c>
    </row>
    <row hidden="false" ht="17.3500003814697" outlineLevel="0" r="243">
      <c r="A243" s="15" t="s"/>
      <c r="B243" s="15" t="s"/>
      <c r="C243" s="18" t="s">
        <v>51</v>
      </c>
      <c r="D243" s="18" t="n"/>
      <c r="E243" s="18" t="n">
        <v>19.6</v>
      </c>
      <c r="F243" s="18" t="n">
        <f aca="false" ca="false" dt2D="false" dtr="false" t="normal">E243*9</f>
        <v>176.4</v>
      </c>
      <c r="G243" s="18" t="n">
        <v>6</v>
      </c>
      <c r="H243" s="25" t="n">
        <v>2500.23</v>
      </c>
      <c r="I243" s="24" t="n">
        <f aca="false" ca="false" dt2D="false" dtr="false" t="normal">H243/E243</f>
        <v>127.56275510204081</v>
      </c>
      <c r="J243" s="20" t="s">
        <v>19</v>
      </c>
    </row>
    <row hidden="false" ht="17.3500003814697" outlineLevel="0" r="244">
      <c r="A244" s="15" t="s"/>
      <c r="B244" s="15" t="s"/>
      <c r="C244" s="18" t="s">
        <v>52</v>
      </c>
      <c r="D244" s="18" t="n"/>
      <c r="E244" s="18" t="n">
        <v>17.8</v>
      </c>
      <c r="F244" s="18" t="n">
        <f aca="false" ca="false" dt2D="false" dtr="false" t="normal">E244*9</f>
        <v>160.20000000000002</v>
      </c>
      <c r="G244" s="18" t="n">
        <v>6</v>
      </c>
      <c r="H244" s="25" t="n">
        <v>2500.23</v>
      </c>
      <c r="I244" s="24" t="s">
        <v>19</v>
      </c>
      <c r="J244" s="24" t="n">
        <f aca="false" ca="false" dt2D="false" dtr="false" t="normal">H244/F244</f>
        <v>15.60692883895131</v>
      </c>
    </row>
    <row hidden="false" ht="17.3500003814697" outlineLevel="0" r="245">
      <c r="A245" s="15" t="s"/>
      <c r="B245" s="15" t="s"/>
      <c r="C245" s="27" t="s">
        <v>53</v>
      </c>
      <c r="D245" s="18" t="n"/>
      <c r="E245" s="18" t="n">
        <v>15</v>
      </c>
      <c r="F245" s="18" t="n">
        <v>100</v>
      </c>
      <c r="G245" s="18" t="n">
        <v>6</v>
      </c>
      <c r="H245" s="25" t="n">
        <v>2500.23</v>
      </c>
      <c r="I245" s="24" t="n">
        <f aca="false" ca="false" dt2D="false" dtr="false" t="normal">H245/E245</f>
        <v>166.682</v>
      </c>
      <c r="J245" s="20" t="s">
        <v>19</v>
      </c>
    </row>
    <row hidden="false" ht="17.3500003814697" outlineLevel="0" r="246">
      <c r="A246" s="15" t="s"/>
      <c r="B246" s="15" t="s"/>
      <c r="C246" s="27" t="s">
        <v>54</v>
      </c>
      <c r="D246" s="18" t="n"/>
      <c r="E246" s="18" t="n">
        <v>15.5</v>
      </c>
      <c r="F246" s="18" t="n">
        <v>110</v>
      </c>
      <c r="G246" s="18" t="n">
        <v>6</v>
      </c>
      <c r="H246" s="25" t="n">
        <v>2500.23</v>
      </c>
      <c r="I246" s="24" t="n">
        <f aca="false" ca="false" dt2D="false" dtr="false" t="normal">H246/E246</f>
        <v>161.3051612903226</v>
      </c>
      <c r="J246" s="20" t="s">
        <v>19</v>
      </c>
    </row>
    <row hidden="false" ht="17.3500003814697" outlineLevel="0" r="247">
      <c r="A247" s="15" t="s"/>
      <c r="B247" s="15" t="s"/>
      <c r="C247" s="27" t="s">
        <v>55</v>
      </c>
      <c r="D247" s="18" t="n"/>
      <c r="E247" s="18" t="n">
        <v>15</v>
      </c>
      <c r="F247" s="18" t="n">
        <v>100</v>
      </c>
      <c r="G247" s="18" t="n">
        <v>6</v>
      </c>
      <c r="H247" s="25" t="n">
        <v>2500.23</v>
      </c>
      <c r="I247" s="24" t="n">
        <f aca="false" ca="false" dt2D="false" dtr="false" t="normal">H247/E247</f>
        <v>166.682</v>
      </c>
      <c r="J247" s="20" t="s">
        <v>19</v>
      </c>
    </row>
    <row hidden="false" ht="17.3500003814697" outlineLevel="0" r="248">
      <c r="A248" s="15" t="s"/>
      <c r="B248" s="15" t="s"/>
      <c r="C248" s="27" t="s">
        <v>56</v>
      </c>
      <c r="D248" s="18" t="n"/>
      <c r="E248" s="18" t="n">
        <v>19.6</v>
      </c>
      <c r="F248" s="18" t="n">
        <v>170</v>
      </c>
      <c r="G248" s="18" t="n">
        <v>6</v>
      </c>
      <c r="H248" s="25" t="n">
        <v>2500.23</v>
      </c>
      <c r="I248" s="24" t="n">
        <f aca="false" ca="false" dt2D="false" dtr="false" t="normal">H248/E248</f>
        <v>127.56275510204081</v>
      </c>
      <c r="J248" s="20" t="s">
        <v>19</v>
      </c>
    </row>
    <row hidden="false" ht="17.3500003814697" outlineLevel="0" r="249">
      <c r="A249" s="17" t="s"/>
      <c r="B249" s="17" t="s"/>
      <c r="C249" s="27" t="s">
        <v>57</v>
      </c>
      <c r="D249" s="18" t="n"/>
      <c r="E249" s="18" t="n">
        <v>15.5</v>
      </c>
      <c r="F249" s="18" t="n">
        <v>115</v>
      </c>
      <c r="G249" s="18" t="n">
        <v>6</v>
      </c>
      <c r="H249" s="25" t="n">
        <v>2500.23</v>
      </c>
      <c r="I249" s="24" t="n">
        <f aca="false" ca="false" dt2D="false" dtr="false" t="normal">H249/E249</f>
        <v>161.3051612903226</v>
      </c>
      <c r="J249" s="20" t="s">
        <v>19</v>
      </c>
    </row>
    <row customHeight="true" hidden="false" ht="17.3500003814697" outlineLevel="0" r="250">
      <c r="A250" s="18" t="n"/>
      <c r="B250" s="13" t="s">
        <v>77</v>
      </c>
      <c r="C250" s="18" t="s">
        <v>32</v>
      </c>
      <c r="D250" s="13" t="s">
        <v>78</v>
      </c>
      <c r="E250" s="18" t="n">
        <v>20</v>
      </c>
      <c r="F250" s="18" t="s">
        <v>19</v>
      </c>
      <c r="G250" s="18" t="n">
        <v>3</v>
      </c>
      <c r="H250" s="25" t="n">
        <v>1930.64</v>
      </c>
      <c r="I250" s="24" t="n">
        <f aca="false" ca="false" dt2D="false" dtr="false" t="normal">H250/E250</f>
        <v>96.53200000000001</v>
      </c>
      <c r="J250" s="20" t="s">
        <v>19</v>
      </c>
    </row>
    <row hidden="false" ht="17.3500003814697" outlineLevel="0" r="251">
      <c r="A251" s="33" t="s"/>
      <c r="B251" s="15" t="s"/>
      <c r="C251" s="18" t="s">
        <v>32</v>
      </c>
      <c r="D251" s="13" t="s">
        <v>79</v>
      </c>
      <c r="E251" s="18" t="n">
        <v>20</v>
      </c>
      <c r="F251" s="18" t="s">
        <v>19</v>
      </c>
      <c r="G251" s="18" t="n">
        <v>3</v>
      </c>
      <c r="H251" s="25" t="n">
        <v>1930.64</v>
      </c>
      <c r="I251" s="24" t="n">
        <f aca="false" ca="false" dt2D="false" dtr="false" t="normal">H251/E251</f>
        <v>96.53200000000001</v>
      </c>
      <c r="J251" s="20" t="s">
        <v>19</v>
      </c>
    </row>
    <row hidden="false" ht="17.3500003814697" outlineLevel="0" r="252">
      <c r="A252" s="33" t="s"/>
      <c r="B252" s="17" t="s"/>
      <c r="C252" s="18" t="s">
        <v>32</v>
      </c>
      <c r="D252" s="13" t="s">
        <v>80</v>
      </c>
      <c r="E252" s="18" t="n">
        <v>20</v>
      </c>
      <c r="F252" s="18" t="s">
        <v>19</v>
      </c>
      <c r="G252" s="18" t="n">
        <v>3</v>
      </c>
      <c r="H252" s="25" t="n">
        <v>1930.64</v>
      </c>
      <c r="I252" s="24" t="n">
        <f aca="false" ca="false" dt2D="false" dtr="false" t="normal">H252/E252</f>
        <v>96.53200000000001</v>
      </c>
      <c r="J252" s="20" t="s">
        <v>19</v>
      </c>
    </row>
    <row customHeight="true" hidden="false" ht="17.3500003814697" outlineLevel="0" r="253">
      <c r="A253" s="33" t="s"/>
      <c r="B253" s="13" t="s">
        <v>81</v>
      </c>
      <c r="C253" s="18" t="s">
        <v>63</v>
      </c>
      <c r="D253" s="18" t="n"/>
      <c r="E253" s="18" t="s">
        <v>19</v>
      </c>
      <c r="F253" s="18" t="n">
        <v>70</v>
      </c>
      <c r="G253" s="18" t="n">
        <v>5</v>
      </c>
      <c r="H253" s="25" t="n">
        <v>2293.79</v>
      </c>
      <c r="I253" s="20" t="s">
        <v>19</v>
      </c>
      <c r="J253" s="24" t="n">
        <f aca="false" ca="false" dt2D="false" dtr="false" t="normal">H253/F253</f>
        <v>32.76842857142857</v>
      </c>
    </row>
    <row hidden="false" ht="17.3500003814697" outlineLevel="0" r="254">
      <c r="A254" s="33" t="s"/>
      <c r="B254" s="15" t="s"/>
      <c r="C254" s="18" t="s">
        <v>86</v>
      </c>
      <c r="D254" s="18" t="n"/>
      <c r="E254" s="18" t="s">
        <v>19</v>
      </c>
      <c r="F254" s="18" t="n">
        <v>70</v>
      </c>
      <c r="G254" s="18" t="n">
        <v>5</v>
      </c>
      <c r="H254" s="25" t="n">
        <v>2293.79</v>
      </c>
      <c r="I254" s="20" t="s">
        <v>19</v>
      </c>
      <c r="J254" s="24" t="n">
        <f aca="false" ca="false" dt2D="false" dtr="false" t="normal">H254/F254</f>
        <v>32.76842857142857</v>
      </c>
    </row>
    <row hidden="false" ht="17.3500003814697" outlineLevel="0" r="255">
      <c r="A255" s="33" t="s"/>
      <c r="B255" s="15" t="s"/>
      <c r="C255" s="18" t="s">
        <v>64</v>
      </c>
      <c r="D255" s="18" t="n"/>
      <c r="E255" s="18" t="s">
        <v>19</v>
      </c>
      <c r="F255" s="18" t="n">
        <v>70</v>
      </c>
      <c r="G255" s="18" t="n">
        <v>5</v>
      </c>
      <c r="H255" s="25" t="n">
        <v>2293.79</v>
      </c>
      <c r="I255" s="20" t="s">
        <v>19</v>
      </c>
      <c r="J255" s="24" t="n">
        <f aca="false" ca="false" dt2D="false" dtr="false" t="normal">H255/F255</f>
        <v>32.76842857142857</v>
      </c>
    </row>
    <row hidden="false" ht="17.3500003814697" outlineLevel="0" r="256">
      <c r="A256" s="33" t="s"/>
      <c r="B256" s="15" t="s"/>
      <c r="C256" s="13" t="s">
        <v>67</v>
      </c>
      <c r="D256" s="18" t="n"/>
      <c r="E256" s="18" t="s">
        <v>19</v>
      </c>
      <c r="F256" s="18" t="n">
        <v>70</v>
      </c>
      <c r="G256" s="18" t="n">
        <v>5</v>
      </c>
      <c r="H256" s="25" t="n">
        <v>2293.79</v>
      </c>
      <c r="I256" s="20" t="s">
        <v>19</v>
      </c>
      <c r="J256" s="24" t="n">
        <f aca="false" ca="false" dt2D="false" dtr="false" t="normal">H256/F256</f>
        <v>32.76842857142857</v>
      </c>
    </row>
    <row hidden="false" ht="17.3500003814697" outlineLevel="0" r="257">
      <c r="A257" s="33" t="s"/>
      <c r="B257" s="15" t="s"/>
      <c r="C257" s="13" t="s">
        <v>84</v>
      </c>
      <c r="D257" s="18" t="n"/>
      <c r="E257" s="18" t="s">
        <v>19</v>
      </c>
      <c r="F257" s="18" t="n">
        <v>70</v>
      </c>
      <c r="G257" s="18" t="n">
        <v>5</v>
      </c>
      <c r="H257" s="25" t="n">
        <v>2293.79</v>
      </c>
      <c r="I257" s="20" t="s">
        <v>19</v>
      </c>
      <c r="J257" s="24" t="n">
        <f aca="false" ca="false" dt2D="false" dtr="false" t="normal">H257/F257</f>
        <v>32.76842857142857</v>
      </c>
    </row>
    <row hidden="false" ht="17.3500003814697" outlineLevel="0" r="258">
      <c r="A258" s="33" t="s"/>
      <c r="B258" s="15" t="s"/>
      <c r="C258" s="13" t="s">
        <v>61</v>
      </c>
      <c r="D258" s="18" t="n"/>
      <c r="E258" s="18" t="s">
        <v>19</v>
      </c>
      <c r="F258" s="18" t="n">
        <v>70</v>
      </c>
      <c r="G258" s="18" t="n">
        <v>5</v>
      </c>
      <c r="H258" s="25" t="n">
        <v>2293.79</v>
      </c>
      <c r="I258" s="20" t="s">
        <v>19</v>
      </c>
      <c r="J258" s="24" t="n">
        <f aca="false" ca="false" dt2D="false" dtr="false" t="normal">H258/F258</f>
        <v>32.76842857142857</v>
      </c>
    </row>
    <row hidden="false" ht="17.3500003814697" outlineLevel="0" r="259">
      <c r="A259" s="33" t="s"/>
      <c r="B259" s="15" t="s"/>
      <c r="C259" s="18" t="s">
        <v>85</v>
      </c>
      <c r="D259" s="18" t="n"/>
      <c r="E259" s="18" t="s">
        <v>19</v>
      </c>
      <c r="F259" s="18" t="n">
        <v>70</v>
      </c>
      <c r="G259" s="18" t="n">
        <v>5</v>
      </c>
      <c r="H259" s="25" t="n">
        <v>2293.79</v>
      </c>
      <c r="I259" s="20" t="s">
        <v>19</v>
      </c>
      <c r="J259" s="24" t="n">
        <f aca="false" ca="false" dt2D="false" dtr="false" t="normal">H259/F259</f>
        <v>32.76842857142857</v>
      </c>
    </row>
    <row hidden="false" ht="17.3500003814697" outlineLevel="0" r="260">
      <c r="A260" s="33" t="s"/>
      <c r="B260" s="15" t="s"/>
      <c r="C260" s="18" t="s">
        <v>68</v>
      </c>
      <c r="D260" s="18" t="n"/>
      <c r="E260" s="18" t="s">
        <v>19</v>
      </c>
      <c r="F260" s="18" t="n">
        <v>70</v>
      </c>
      <c r="G260" s="18" t="n">
        <v>5</v>
      </c>
      <c r="H260" s="25" t="n">
        <v>2293.79</v>
      </c>
      <c r="I260" s="20" t="s">
        <v>19</v>
      </c>
      <c r="J260" s="24" t="n">
        <f aca="false" ca="false" dt2D="false" dtr="false" t="normal">H260/F260</f>
        <v>32.76842857142857</v>
      </c>
    </row>
    <row hidden="false" ht="17.3500003814697" outlineLevel="0" r="261">
      <c r="A261" s="33" t="s"/>
      <c r="B261" s="17" t="s"/>
      <c r="C261" s="18" t="s">
        <v>69</v>
      </c>
      <c r="D261" s="18" t="n"/>
      <c r="E261" s="18" t="s">
        <v>19</v>
      </c>
      <c r="F261" s="18" t="n">
        <v>70</v>
      </c>
      <c r="G261" s="18" t="n">
        <v>5</v>
      </c>
      <c r="H261" s="25" t="n">
        <v>2293.79</v>
      </c>
      <c r="I261" s="20" t="s">
        <v>19</v>
      </c>
      <c r="J261" s="24" t="n">
        <f aca="false" ca="false" dt2D="false" dtr="false" t="normal">H261/F261</f>
        <v>32.76842857142857</v>
      </c>
    </row>
    <row hidden="false" ht="17.3500003814697" outlineLevel="0" r="262">
      <c r="A262" s="34" t="s"/>
      <c r="B262" s="13" t="s">
        <v>88</v>
      </c>
      <c r="C262" s="18" t="n"/>
      <c r="D262" s="18" t="n"/>
      <c r="E262" s="18" t="s">
        <v>19</v>
      </c>
      <c r="F262" s="18" t="n">
        <v>115</v>
      </c>
      <c r="G262" s="18" t="n">
        <v>3</v>
      </c>
      <c r="H262" s="25" t="n">
        <v>1930.64</v>
      </c>
      <c r="I262" s="20" t="s">
        <v>19</v>
      </c>
      <c r="J262" s="24" t="n">
        <f aca="false" ca="false" dt2D="false" dtr="false" t="normal">H262/F262</f>
        <v>16.78817391304348</v>
      </c>
    </row>
    <row hidden="false" ht="17.3500003814697" outlineLevel="0" r="263">
      <c r="A263" s="20" t="s">
        <v>96</v>
      </c>
      <c r="B263" s="21" t="s"/>
      <c r="C263" s="21" t="s"/>
      <c r="D263" s="21" t="s"/>
      <c r="E263" s="21" t="s"/>
      <c r="F263" s="21" t="s"/>
      <c r="G263" s="21" t="s"/>
      <c r="H263" s="21" t="s"/>
      <c r="I263" s="21" t="s"/>
      <c r="J263" s="22" t="s"/>
    </row>
    <row customHeight="true" hidden="false" ht="17.3500003814697" outlineLevel="0" r="264">
      <c r="A264" s="18" t="n"/>
      <c r="B264" s="13" t="s">
        <v>97</v>
      </c>
      <c r="C264" s="18" t="s">
        <v>98</v>
      </c>
      <c r="D264" s="13" t="s">
        <v>99</v>
      </c>
      <c r="E264" s="18" t="n">
        <v>10.5</v>
      </c>
      <c r="F264" s="18" t="s">
        <v>19</v>
      </c>
      <c r="G264" s="18" t="n">
        <v>5</v>
      </c>
      <c r="H264" s="25" t="n">
        <v>2293.79</v>
      </c>
      <c r="I264" s="35" t="n">
        <f aca="false" ca="false" dt2D="false" dtr="false" t="normal">H264/E264</f>
        <v>218.45619047619047</v>
      </c>
      <c r="J264" s="24" t="s">
        <v>19</v>
      </c>
    </row>
    <row hidden="false" ht="17.3500003814697" outlineLevel="0" r="265">
      <c r="A265" s="33" t="s"/>
      <c r="B265" s="15" t="s"/>
      <c r="C265" s="18" t="s">
        <v>98</v>
      </c>
      <c r="D265" s="13" t="s">
        <v>100</v>
      </c>
      <c r="E265" s="18" t="n">
        <v>9.5</v>
      </c>
      <c r="F265" s="18" t="s">
        <v>19</v>
      </c>
      <c r="G265" s="18" t="n">
        <v>5</v>
      </c>
      <c r="H265" s="25" t="n">
        <v>2293.79</v>
      </c>
      <c r="I265" s="35" t="n">
        <f aca="false" ca="false" dt2D="false" dtr="false" t="normal">H265/E265</f>
        <v>241.4515789473684</v>
      </c>
      <c r="J265" s="24" t="s">
        <v>19</v>
      </c>
    </row>
    <row hidden="false" ht="17.3500003814697" outlineLevel="0" r="266">
      <c r="A266" s="33" t="s"/>
      <c r="B266" s="17" t="s"/>
      <c r="C266" s="18" t="s">
        <v>38</v>
      </c>
      <c r="D266" s="13" t="s">
        <v>101</v>
      </c>
      <c r="E266" s="18" t="n">
        <v>30</v>
      </c>
      <c r="F266" s="18" t="s">
        <v>19</v>
      </c>
      <c r="G266" s="18" t="n">
        <v>6</v>
      </c>
      <c r="H266" s="25" t="n">
        <v>2500.23</v>
      </c>
      <c r="I266" s="35" t="n">
        <f aca="false" ca="false" dt2D="false" dtr="false" t="normal">H266/E266</f>
        <v>83.341</v>
      </c>
      <c r="J266" s="24" t="s">
        <v>19</v>
      </c>
    </row>
    <row hidden="false" ht="17.3500003814697" outlineLevel="0" r="267">
      <c r="A267" s="33" t="s"/>
      <c r="B267" s="13" t="s">
        <v>77</v>
      </c>
      <c r="C267" s="18" t="s">
        <v>98</v>
      </c>
      <c r="D267" s="13" t="s">
        <v>102</v>
      </c>
      <c r="E267" s="18" t="n">
        <v>19</v>
      </c>
      <c r="F267" s="18" t="s">
        <v>19</v>
      </c>
      <c r="G267" s="18" t="n">
        <v>3</v>
      </c>
      <c r="H267" s="25" t="n">
        <v>1930.64</v>
      </c>
      <c r="I267" s="35" t="n">
        <f aca="false" ca="false" dt2D="false" dtr="false" t="normal">H267/E267</f>
        <v>101.61263157894737</v>
      </c>
      <c r="J267" s="24" t="s">
        <v>19</v>
      </c>
    </row>
    <row hidden="false" ht="17.3500003814697" outlineLevel="0" r="268">
      <c r="A268" s="33" t="s"/>
      <c r="B268" s="13" t="s">
        <v>103</v>
      </c>
      <c r="C268" s="18" t="s">
        <v>98</v>
      </c>
      <c r="D268" s="13" t="s">
        <v>104</v>
      </c>
      <c r="E268" s="18" t="n">
        <v>21</v>
      </c>
      <c r="F268" s="18" t="s">
        <v>19</v>
      </c>
      <c r="G268" s="18" t="n">
        <v>3</v>
      </c>
      <c r="H268" s="25" t="n">
        <v>1930.64</v>
      </c>
      <c r="I268" s="35" t="n">
        <f aca="false" ca="false" dt2D="false" dtr="false" t="normal">H268/E268</f>
        <v>91.9352380952381</v>
      </c>
      <c r="J268" s="24" t="s">
        <v>19</v>
      </c>
    </row>
    <row customHeight="true" hidden="false" ht="17.3500003814697" outlineLevel="0" r="269">
      <c r="A269" s="33" t="s"/>
      <c r="B269" s="13" t="s">
        <v>105</v>
      </c>
      <c r="C269" s="18" t="s">
        <v>98</v>
      </c>
      <c r="D269" s="13" t="s">
        <v>106</v>
      </c>
      <c r="E269" s="18" t="s">
        <v>19</v>
      </c>
      <c r="F269" s="18" t="n">
        <v>40</v>
      </c>
      <c r="G269" s="18" t="n">
        <v>5</v>
      </c>
      <c r="H269" s="25" t="n">
        <v>2293.79</v>
      </c>
      <c r="I269" s="20" t="s">
        <v>19</v>
      </c>
      <c r="J269" s="24" t="n">
        <f aca="false" ca="false" dt2D="false" dtr="false" t="normal">H269/F269</f>
        <v>57.34475</v>
      </c>
    </row>
    <row hidden="false" ht="17.3500003814697" outlineLevel="0" r="270">
      <c r="A270" s="33" t="s"/>
      <c r="B270" s="17" t="s"/>
      <c r="C270" s="18" t="s">
        <v>98</v>
      </c>
      <c r="D270" s="13" t="s">
        <v>107</v>
      </c>
      <c r="E270" s="18" t="s">
        <v>19</v>
      </c>
      <c r="F270" s="18" t="n">
        <v>46</v>
      </c>
      <c r="G270" s="18" t="n">
        <v>5</v>
      </c>
      <c r="H270" s="25" t="n">
        <v>2293.79</v>
      </c>
      <c r="I270" s="20" t="s">
        <v>19</v>
      </c>
      <c r="J270" s="24" t="n">
        <f aca="false" ca="false" dt2D="false" dtr="false" t="normal">H270/F270</f>
        <v>49.865</v>
      </c>
    </row>
    <row customHeight="true" hidden="false" ht="17.3500003814697" outlineLevel="0" r="271">
      <c r="A271" s="33" t="s"/>
      <c r="B271" s="13" t="s">
        <v>108</v>
      </c>
      <c r="C271" s="18" t="s">
        <v>98</v>
      </c>
      <c r="D271" s="13" t="s">
        <v>109</v>
      </c>
      <c r="E271" s="18" t="s">
        <v>19</v>
      </c>
      <c r="F271" s="18" t="n">
        <v>40</v>
      </c>
      <c r="G271" s="18" t="n">
        <v>4</v>
      </c>
      <c r="H271" s="25" t="n">
        <v>2104.39</v>
      </c>
      <c r="I271" s="20" t="s">
        <v>19</v>
      </c>
      <c r="J271" s="24" t="n">
        <f aca="false" ca="false" dt2D="false" dtr="false" t="normal">H271/F271</f>
        <v>52.60975</v>
      </c>
    </row>
    <row hidden="false" ht="17.3500003814697" outlineLevel="0" r="272">
      <c r="A272" s="33" t="s"/>
      <c r="B272" s="17" t="s"/>
      <c r="C272" s="18" t="s">
        <v>98</v>
      </c>
      <c r="D272" s="13" t="s">
        <v>110</v>
      </c>
      <c r="E272" s="18" t="s">
        <v>19</v>
      </c>
      <c r="F272" s="18" t="n">
        <v>50</v>
      </c>
      <c r="G272" s="18" t="n">
        <v>4</v>
      </c>
      <c r="H272" s="25" t="n">
        <v>2104.39</v>
      </c>
      <c r="I272" s="20" t="s">
        <v>19</v>
      </c>
      <c r="J272" s="24" t="n">
        <f aca="false" ca="false" dt2D="false" dtr="false" t="normal">H272/F272</f>
        <v>42.087799999999994</v>
      </c>
    </row>
    <row hidden="false" ht="17.3500003814697" outlineLevel="0" r="273">
      <c r="A273" s="34" t="s"/>
      <c r="B273" s="13" t="s">
        <v>111</v>
      </c>
      <c r="C273" s="18" t="s">
        <v>98</v>
      </c>
      <c r="D273" s="13" t="s">
        <v>112</v>
      </c>
      <c r="E273" s="18" t="s">
        <v>19</v>
      </c>
      <c r="F273" s="18" t="n">
        <v>40</v>
      </c>
      <c r="G273" s="18" t="n">
        <v>4</v>
      </c>
      <c r="H273" s="25" t="n">
        <v>2104.39</v>
      </c>
      <c r="I273" s="20" t="s">
        <v>19</v>
      </c>
      <c r="J273" s="24" t="n">
        <f aca="false" ca="false" dt2D="false" dtr="false" t="normal">H273/F273</f>
        <v>52.60975</v>
      </c>
    </row>
    <row hidden="false" ht="17.3500003814697" outlineLevel="0" r="274">
      <c r="A274" s="20" t="s">
        <v>113</v>
      </c>
      <c r="B274" s="21" t="s"/>
      <c r="C274" s="21" t="s"/>
      <c r="D274" s="21" t="s"/>
      <c r="E274" s="21" t="s"/>
      <c r="F274" s="21" t="s"/>
      <c r="G274" s="21" t="s"/>
      <c r="H274" s="21" t="s"/>
      <c r="I274" s="21" t="s"/>
      <c r="J274" s="22" t="s"/>
    </row>
    <row customHeight="true" hidden="false" ht="17.3500003814697" outlineLevel="0" r="275">
      <c r="A275" s="13" t="s">
        <v>114</v>
      </c>
      <c r="B275" s="13" t="s">
        <v>17</v>
      </c>
      <c r="C275" s="18" t="s">
        <v>27</v>
      </c>
      <c r="D275" s="13" t="s">
        <v>115</v>
      </c>
      <c r="E275" s="18" t="n">
        <v>9</v>
      </c>
      <c r="F275" s="18" t="s">
        <v>19</v>
      </c>
      <c r="G275" s="18" t="n">
        <v>4</v>
      </c>
      <c r="H275" s="25" t="n">
        <v>2104.39</v>
      </c>
      <c r="I275" s="24" t="n">
        <f aca="false" ca="false" dt2D="false" dtr="false" t="normal">H275/E275</f>
        <v>233.8211111111111</v>
      </c>
      <c r="J275" s="20" t="s">
        <v>19</v>
      </c>
    </row>
    <row hidden="false" ht="17.3500003814697" outlineLevel="0" r="276">
      <c r="A276" s="15" t="s"/>
      <c r="B276" s="15" t="s"/>
      <c r="C276" s="18" t="s">
        <v>25</v>
      </c>
      <c r="D276" s="13" t="s">
        <v>116</v>
      </c>
      <c r="E276" s="18" t="n">
        <v>9</v>
      </c>
      <c r="F276" s="18" t="s">
        <v>19</v>
      </c>
      <c r="G276" s="18" t="n">
        <v>4</v>
      </c>
      <c r="H276" s="25" t="n">
        <v>2104.39</v>
      </c>
      <c r="I276" s="24" t="n">
        <f aca="false" ca="false" dt2D="false" dtr="false" t="normal">H276/E276</f>
        <v>233.8211111111111</v>
      </c>
      <c r="J276" s="20" t="s">
        <v>19</v>
      </c>
    </row>
    <row hidden="false" ht="17.3500003814697" outlineLevel="0" r="277">
      <c r="A277" s="15" t="s"/>
      <c r="B277" s="15" t="s"/>
      <c r="C277" s="18" t="s">
        <v>29</v>
      </c>
      <c r="D277" s="13" t="s">
        <v>117</v>
      </c>
      <c r="E277" s="18" t="n">
        <v>9</v>
      </c>
      <c r="F277" s="18" t="s">
        <v>19</v>
      </c>
      <c r="G277" s="18" t="n">
        <v>4</v>
      </c>
      <c r="H277" s="25" t="n">
        <v>2104.39</v>
      </c>
      <c r="I277" s="24" t="n">
        <f aca="false" ca="false" dt2D="false" dtr="false" t="normal">H277/E277</f>
        <v>233.8211111111111</v>
      </c>
      <c r="J277" s="20" t="s">
        <v>19</v>
      </c>
    </row>
    <row hidden="false" ht="17.3500003814697" outlineLevel="0" r="278">
      <c r="A278" s="15" t="s"/>
      <c r="B278" s="15" t="s"/>
      <c r="C278" s="18" t="s">
        <v>25</v>
      </c>
      <c r="D278" s="13" t="s">
        <v>118</v>
      </c>
      <c r="E278" s="18" t="n">
        <v>10</v>
      </c>
      <c r="F278" s="18" t="s">
        <v>19</v>
      </c>
      <c r="G278" s="18" t="n">
        <v>4</v>
      </c>
      <c r="H278" s="25" t="n">
        <v>2104.39</v>
      </c>
      <c r="I278" s="24" t="n">
        <f aca="false" ca="false" dt2D="false" dtr="false" t="normal">H278/E278</f>
        <v>210.439</v>
      </c>
      <c r="J278" s="20" t="s">
        <v>19</v>
      </c>
    </row>
    <row hidden="false" ht="17.3500003814697" outlineLevel="0" r="279">
      <c r="A279" s="15" t="s"/>
      <c r="B279" s="15" t="s"/>
      <c r="C279" s="18" t="s">
        <v>27</v>
      </c>
      <c r="D279" s="13" t="s">
        <v>118</v>
      </c>
      <c r="E279" s="18" t="n">
        <v>10</v>
      </c>
      <c r="F279" s="18" t="s">
        <v>19</v>
      </c>
      <c r="G279" s="18" t="n">
        <v>4</v>
      </c>
      <c r="H279" s="25" t="n">
        <v>2104.39</v>
      </c>
      <c r="I279" s="24" t="n">
        <f aca="false" ca="false" dt2D="false" dtr="false" t="normal">H279/E279</f>
        <v>210.439</v>
      </c>
      <c r="J279" s="20" t="s">
        <v>19</v>
      </c>
    </row>
    <row hidden="false" ht="17.3500003814697" outlineLevel="0" r="280">
      <c r="A280" s="15" t="s"/>
      <c r="B280" s="15" t="s"/>
      <c r="C280" s="27" t="s">
        <v>27</v>
      </c>
      <c r="D280" s="36" t="s">
        <v>119</v>
      </c>
      <c r="E280" s="27" t="n">
        <v>7</v>
      </c>
      <c r="F280" s="27" t="s">
        <v>19</v>
      </c>
      <c r="G280" s="27" t="n">
        <v>4</v>
      </c>
      <c r="H280" s="37" t="n">
        <v>2104.39</v>
      </c>
      <c r="I280" s="38" t="n">
        <f aca="false" ca="false" dt2D="false" dtr="false" t="normal">H280/E280</f>
        <v>300.6271428571428</v>
      </c>
      <c r="J280" s="39" t="s">
        <v>19</v>
      </c>
    </row>
    <row hidden="false" ht="17.3500003814697" outlineLevel="0" r="281">
      <c r="A281" s="15" t="s"/>
      <c r="B281" s="15" t="s"/>
      <c r="C281" s="27" t="s">
        <v>25</v>
      </c>
      <c r="D281" s="36" t="s">
        <v>119</v>
      </c>
      <c r="E281" s="27" t="n">
        <v>7</v>
      </c>
      <c r="F281" s="27" t="s">
        <v>19</v>
      </c>
      <c r="G281" s="27" t="n">
        <v>4</v>
      </c>
      <c r="H281" s="37" t="n">
        <v>2104.39</v>
      </c>
      <c r="I281" s="38" t="n">
        <f aca="false" ca="false" dt2D="false" dtr="false" t="normal">H281/E281</f>
        <v>300.6271428571428</v>
      </c>
      <c r="J281" s="39" t="s">
        <v>19</v>
      </c>
    </row>
    <row hidden="false" ht="17.3500003814697" outlineLevel="0" r="282">
      <c r="A282" s="15" t="s"/>
      <c r="B282" s="15" t="s"/>
      <c r="C282" s="18" t="s">
        <v>65</v>
      </c>
      <c r="D282" s="13" t="s">
        <v>120</v>
      </c>
      <c r="E282" s="18" t="n">
        <v>5.2</v>
      </c>
      <c r="F282" s="18" t="s">
        <v>19</v>
      </c>
      <c r="G282" s="18" t="n">
        <v>4</v>
      </c>
      <c r="H282" s="25" t="n">
        <v>2104.39</v>
      </c>
      <c r="I282" s="24" t="n">
        <f aca="false" ca="false" dt2D="false" dtr="false" t="normal">H282/E282</f>
        <v>404.6903846153846</v>
      </c>
      <c r="J282" s="20" t="s">
        <v>19</v>
      </c>
    </row>
    <row hidden="false" ht="17.3500003814697" outlineLevel="0" r="283">
      <c r="A283" s="15" t="s"/>
      <c r="B283" s="15" t="s"/>
      <c r="C283" s="18" t="s">
        <v>25</v>
      </c>
      <c r="D283" s="13" t="s">
        <v>26</v>
      </c>
      <c r="E283" s="18" t="n">
        <v>14</v>
      </c>
      <c r="F283" s="18" t="s">
        <v>19</v>
      </c>
      <c r="G283" s="18" t="n">
        <v>5</v>
      </c>
      <c r="H283" s="25" t="n">
        <v>2293.79</v>
      </c>
      <c r="I283" s="24" t="n">
        <f aca="false" ca="false" dt2D="false" dtr="false" t="normal">H283/E283</f>
        <v>163.84214285714285</v>
      </c>
      <c r="J283" s="20" t="s">
        <v>19</v>
      </c>
    </row>
    <row hidden="false" ht="17.3500003814697" outlineLevel="0" r="284">
      <c r="A284" s="15" t="s"/>
      <c r="B284" s="15" t="s"/>
      <c r="C284" s="18" t="s">
        <v>34</v>
      </c>
      <c r="D284" s="18" t="n"/>
      <c r="E284" s="26" t="n">
        <v>49</v>
      </c>
      <c r="F284" s="18" t="s">
        <v>19</v>
      </c>
      <c r="G284" s="18" t="n">
        <v>6</v>
      </c>
      <c r="H284" s="25" t="n">
        <v>2500.23</v>
      </c>
      <c r="I284" s="24" t="n">
        <f aca="false" ca="false" dt2D="false" dtr="false" t="normal">H284/E284</f>
        <v>51.02510204081633</v>
      </c>
      <c r="J284" s="20" t="s">
        <v>19</v>
      </c>
    </row>
    <row hidden="false" ht="17.3500003814697" outlineLevel="0" r="285">
      <c r="A285" s="15" t="s"/>
      <c r="B285" s="15" t="s"/>
      <c r="C285" s="18" t="s">
        <v>35</v>
      </c>
      <c r="D285" s="18" t="n"/>
      <c r="E285" s="26" t="n">
        <v>47</v>
      </c>
      <c r="F285" s="18" t="s">
        <v>19</v>
      </c>
      <c r="G285" s="18" t="n">
        <v>6</v>
      </c>
      <c r="H285" s="25" t="n">
        <v>2500.23</v>
      </c>
      <c r="I285" s="24" t="n">
        <f aca="false" ca="false" dt2D="false" dtr="false" t="normal">H285/E285</f>
        <v>53.196382978723406</v>
      </c>
      <c r="J285" s="20" t="s">
        <v>19</v>
      </c>
    </row>
    <row hidden="false" ht="17.3500003814697" outlineLevel="0" r="286">
      <c r="A286" s="15" t="s"/>
      <c r="B286" s="15" t="s"/>
      <c r="C286" s="18" t="s">
        <v>121</v>
      </c>
      <c r="D286" s="18" t="n"/>
      <c r="E286" s="26" t="n">
        <v>45</v>
      </c>
      <c r="F286" s="18" t="s">
        <v>19</v>
      </c>
      <c r="G286" s="18" t="n">
        <v>6</v>
      </c>
      <c r="H286" s="25" t="n">
        <v>2500.23</v>
      </c>
      <c r="I286" s="24" t="n">
        <f aca="false" ca="false" dt2D="false" dtr="false" t="normal">H286/E286</f>
        <v>55.56066666666667</v>
      </c>
      <c r="J286" s="20" t="s">
        <v>19</v>
      </c>
    </row>
    <row hidden="false" ht="17.3500003814697" outlineLevel="0" r="287">
      <c r="A287" s="15" t="s"/>
      <c r="B287" s="15" t="s"/>
      <c r="C287" s="18" t="s">
        <v>122</v>
      </c>
      <c r="D287" s="18" t="n"/>
      <c r="E287" s="26" t="n">
        <v>27.1111111111111</v>
      </c>
      <c r="F287" s="18" t="s">
        <v>19</v>
      </c>
      <c r="G287" s="18" t="n">
        <v>6</v>
      </c>
      <c r="H287" s="25" t="n">
        <v>2500.23</v>
      </c>
      <c r="I287" s="24" t="n">
        <f aca="false" ca="false" dt2D="false" dtr="false" t="normal">H287/E287</f>
        <v>92.22159836065578</v>
      </c>
      <c r="J287" s="20" t="s">
        <v>19</v>
      </c>
    </row>
    <row hidden="false" ht="17.3500003814697" outlineLevel="0" r="288">
      <c r="A288" s="15" t="s"/>
      <c r="B288" s="15" t="s"/>
      <c r="C288" s="18" t="s">
        <v>32</v>
      </c>
      <c r="D288" s="13" t="s">
        <v>123</v>
      </c>
      <c r="E288" s="18" t="n">
        <v>9</v>
      </c>
      <c r="F288" s="18" t="s">
        <v>19</v>
      </c>
      <c r="G288" s="18" t="n">
        <v>5</v>
      </c>
      <c r="H288" s="25" t="n">
        <v>2293.79</v>
      </c>
      <c r="I288" s="24" t="n">
        <f aca="false" ca="false" dt2D="false" dtr="false" t="normal">H288/E288</f>
        <v>254.86555555555555</v>
      </c>
      <c r="J288" s="20" t="s">
        <v>19</v>
      </c>
    </row>
    <row hidden="false" ht="17.3500003814697" outlineLevel="0" r="289">
      <c r="A289" s="15" t="s"/>
      <c r="B289" s="15" t="s"/>
      <c r="C289" s="18" t="s">
        <v>32</v>
      </c>
      <c r="D289" s="13" t="s">
        <v>124</v>
      </c>
      <c r="E289" s="18" t="n">
        <v>10</v>
      </c>
      <c r="F289" s="18" t="s">
        <v>19</v>
      </c>
      <c r="G289" s="18" t="n">
        <v>5</v>
      </c>
      <c r="H289" s="25" t="n">
        <v>2293.79</v>
      </c>
      <c r="I289" s="24" t="n">
        <f aca="false" ca="false" dt2D="false" dtr="false" t="normal">H289/E289</f>
        <v>229.379</v>
      </c>
      <c r="J289" s="20" t="s">
        <v>19</v>
      </c>
    </row>
    <row hidden="false" ht="17.3500003814697" outlineLevel="0" r="290">
      <c r="A290" s="15" t="s"/>
      <c r="B290" s="15" t="s"/>
      <c r="C290" s="13" t="s">
        <v>67</v>
      </c>
      <c r="D290" s="13" t="s">
        <v>125</v>
      </c>
      <c r="E290" s="18" t="n">
        <v>10</v>
      </c>
      <c r="F290" s="18" t="s">
        <v>19</v>
      </c>
      <c r="G290" s="18" t="n">
        <v>5</v>
      </c>
      <c r="H290" s="25" t="n">
        <v>2293.79</v>
      </c>
      <c r="I290" s="24" t="n">
        <f aca="false" ca="false" dt2D="false" dtr="false" t="normal">H290/E290</f>
        <v>229.379</v>
      </c>
      <c r="J290" s="20" t="s">
        <v>19</v>
      </c>
    </row>
    <row hidden="false" ht="17.3500003814697" outlineLevel="0" r="291">
      <c r="A291" s="15" t="s"/>
      <c r="B291" s="15" t="s"/>
      <c r="C291" s="13" t="s">
        <v>67</v>
      </c>
      <c r="D291" s="13" t="s">
        <v>124</v>
      </c>
      <c r="E291" s="18" t="n">
        <v>11</v>
      </c>
      <c r="F291" s="18" t="s">
        <v>19</v>
      </c>
      <c r="G291" s="18" t="n">
        <v>5</v>
      </c>
      <c r="H291" s="25" t="n">
        <v>2293.79</v>
      </c>
      <c r="I291" s="24" t="n">
        <f aca="false" ca="false" dt2D="false" dtr="false" t="normal">H291/E291</f>
        <v>208.52636363636364</v>
      </c>
      <c r="J291" s="20" t="s">
        <v>19</v>
      </c>
    </row>
    <row hidden="false" ht="17.3500003814697" outlineLevel="0" r="292">
      <c r="A292" s="15" t="s"/>
      <c r="B292" s="15" t="s"/>
      <c r="C292" s="13" t="s">
        <v>67</v>
      </c>
      <c r="D292" s="13" t="s">
        <v>126</v>
      </c>
      <c r="E292" s="18" t="n">
        <v>27</v>
      </c>
      <c r="F292" s="18" t="s">
        <v>19</v>
      </c>
      <c r="G292" s="18" t="n">
        <v>6</v>
      </c>
      <c r="H292" s="25" t="n">
        <v>2500.23</v>
      </c>
      <c r="I292" s="24" t="n">
        <f aca="false" ca="false" dt2D="false" dtr="false" t="normal">H292/E292</f>
        <v>92.60111111111111</v>
      </c>
      <c r="J292" s="20" t="s">
        <v>19</v>
      </c>
    </row>
    <row hidden="false" ht="17.3500003814697" outlineLevel="0" r="293">
      <c r="A293" s="15" t="s"/>
      <c r="B293" s="15" t="s"/>
      <c r="C293" s="18" t="s">
        <v>32</v>
      </c>
      <c r="D293" s="13" t="s">
        <v>127</v>
      </c>
      <c r="E293" s="18" t="n">
        <v>10</v>
      </c>
      <c r="F293" s="18" t="s">
        <v>19</v>
      </c>
      <c r="G293" s="18" t="n">
        <v>5</v>
      </c>
      <c r="H293" s="25" t="n">
        <v>2293.79</v>
      </c>
      <c r="I293" s="24" t="n">
        <f aca="false" ca="false" dt2D="false" dtr="false" t="normal">H293/E293</f>
        <v>229.379</v>
      </c>
      <c r="J293" s="20" t="s">
        <v>19</v>
      </c>
    </row>
    <row hidden="false" ht="17.3500003814697" outlineLevel="0" r="294">
      <c r="A294" s="15" t="s"/>
      <c r="B294" s="15" t="s"/>
      <c r="C294" s="18" t="s">
        <v>32</v>
      </c>
      <c r="D294" s="13" t="s">
        <v>28</v>
      </c>
      <c r="E294" s="18" t="n">
        <v>17</v>
      </c>
      <c r="F294" s="18" t="s">
        <v>19</v>
      </c>
      <c r="G294" s="18" t="n">
        <v>5</v>
      </c>
      <c r="H294" s="25" t="n">
        <v>2293.79</v>
      </c>
      <c r="I294" s="24" t="n">
        <f aca="false" ca="false" dt2D="false" dtr="false" t="normal">H294/E294</f>
        <v>134.92882352941177</v>
      </c>
      <c r="J294" s="20" t="s">
        <v>19</v>
      </c>
    </row>
    <row hidden="false" ht="17.3500003814697" outlineLevel="0" r="295">
      <c r="A295" s="15" t="s"/>
      <c r="B295" s="15" t="s"/>
      <c r="C295" s="18" t="s">
        <v>27</v>
      </c>
      <c r="D295" s="13" t="s">
        <v>28</v>
      </c>
      <c r="E295" s="18" t="n">
        <v>16</v>
      </c>
      <c r="F295" s="18" t="s">
        <v>19</v>
      </c>
      <c r="G295" s="18" t="n">
        <v>5</v>
      </c>
      <c r="H295" s="25" t="n">
        <v>2293.79</v>
      </c>
      <c r="I295" s="24" t="n">
        <f aca="false" ca="false" dt2D="false" dtr="false" t="normal">H295/E295</f>
        <v>143.361875</v>
      </c>
      <c r="J295" s="20" t="s">
        <v>19</v>
      </c>
    </row>
    <row hidden="false" ht="17.3500003814697" outlineLevel="0" r="296">
      <c r="A296" s="15" t="s"/>
      <c r="B296" s="15" t="s"/>
      <c r="C296" s="18" t="s">
        <v>25</v>
      </c>
      <c r="D296" s="13" t="s">
        <v>28</v>
      </c>
      <c r="E296" s="18" t="n">
        <v>16</v>
      </c>
      <c r="F296" s="18" t="s">
        <v>19</v>
      </c>
      <c r="G296" s="18" t="n">
        <v>5</v>
      </c>
      <c r="H296" s="25" t="n">
        <v>2293.79</v>
      </c>
      <c r="I296" s="24" t="n">
        <f aca="false" ca="false" dt2D="false" dtr="false" t="normal">H296/E296</f>
        <v>143.361875</v>
      </c>
      <c r="J296" s="20" t="s">
        <v>19</v>
      </c>
    </row>
    <row hidden="false" ht="17.3500003814697" outlineLevel="0" r="297">
      <c r="A297" s="15" t="s"/>
      <c r="B297" s="15" t="s"/>
      <c r="C297" s="18" t="s">
        <v>20</v>
      </c>
      <c r="D297" s="18" t="n"/>
      <c r="E297" s="18" t="n">
        <v>12.6</v>
      </c>
      <c r="F297" s="18" t="s">
        <v>19</v>
      </c>
      <c r="G297" s="18" t="n">
        <v>5</v>
      </c>
      <c r="H297" s="25" t="n">
        <v>2293.79</v>
      </c>
      <c r="I297" s="24" t="n">
        <f aca="false" ca="false" dt2D="false" dtr="false" t="normal">H297/E297</f>
        <v>182.0468253968254</v>
      </c>
      <c r="J297" s="20" t="s">
        <v>19</v>
      </c>
    </row>
    <row hidden="false" ht="17.3500003814697" outlineLevel="0" r="298">
      <c r="A298" s="15" t="s"/>
      <c r="B298" s="15" t="s"/>
      <c r="C298" s="18" t="s">
        <v>18</v>
      </c>
      <c r="D298" s="18" t="n"/>
      <c r="E298" s="18" t="n">
        <v>11</v>
      </c>
      <c r="F298" s="18" t="s">
        <v>19</v>
      </c>
      <c r="G298" s="18" t="n">
        <v>4</v>
      </c>
      <c r="H298" s="25" t="n">
        <v>2104.39</v>
      </c>
      <c r="I298" s="24" t="n">
        <f aca="false" ca="false" dt2D="false" dtr="false" t="normal">H298/E298</f>
        <v>191.3081818181818</v>
      </c>
      <c r="J298" s="20" t="s">
        <v>19</v>
      </c>
    </row>
    <row customFormat="true" hidden="false" ht="17.3500003814697" outlineLevel="0" r="299" s="40">
      <c r="A299" s="15" t="s"/>
      <c r="B299" s="15" t="s"/>
      <c r="C299" s="18" t="s">
        <v>38</v>
      </c>
      <c r="D299" s="18" t="s">
        <v>39</v>
      </c>
      <c r="E299" s="18" t="n">
        <v>27</v>
      </c>
      <c r="F299" s="18" t="s">
        <v>19</v>
      </c>
      <c r="G299" s="18" t="n">
        <v>6</v>
      </c>
      <c r="H299" s="25" t="n">
        <v>2500.23</v>
      </c>
      <c r="I299" s="24" t="n">
        <f aca="false" ca="false" dt2D="false" dtr="false" t="normal">H299/E299</f>
        <v>92.60111111111111</v>
      </c>
      <c r="J299" s="20" t="s">
        <v>19</v>
      </c>
    </row>
    <row customFormat="true" hidden="false" ht="17.3500003814697" outlineLevel="0" r="300" s="40">
      <c r="A300" s="15" t="s"/>
      <c r="B300" s="17" t="s"/>
      <c r="C300" s="18" t="s">
        <v>37</v>
      </c>
      <c r="D300" s="18" t="n"/>
      <c r="E300" s="18" t="n">
        <v>35</v>
      </c>
      <c r="F300" s="18" t="s">
        <v>19</v>
      </c>
      <c r="G300" s="18" t="n">
        <v>6</v>
      </c>
      <c r="H300" s="25" t="n">
        <v>2500.23</v>
      </c>
      <c r="I300" s="24" t="n">
        <f aca="false" ca="false" dt2D="false" dtr="false" t="normal">H300/E300</f>
        <v>71.43514285714286</v>
      </c>
      <c r="J300" s="20" t="s">
        <v>19</v>
      </c>
    </row>
    <row hidden="false" ht="48.5" outlineLevel="0" r="301">
      <c r="A301" s="15" t="s"/>
      <c r="B301" s="13" t="s">
        <v>128</v>
      </c>
      <c r="C301" s="18" t="s">
        <v>45</v>
      </c>
      <c r="D301" s="18" t="n"/>
      <c r="E301" s="18" t="n">
        <v>11.6</v>
      </c>
      <c r="F301" s="18" t="s">
        <v>19</v>
      </c>
      <c r="G301" s="18" t="n">
        <v>6</v>
      </c>
      <c r="H301" s="25" t="n">
        <v>2500.23</v>
      </c>
      <c r="I301" s="24" t="n">
        <f aca="false" ca="false" dt2D="false" dtr="false" t="normal">H301/E301</f>
        <v>215.53706896551725</v>
      </c>
      <c r="J301" s="20" t="s">
        <v>19</v>
      </c>
    </row>
    <row customHeight="true" hidden="false" ht="17.3500003814697" outlineLevel="0" r="302">
      <c r="A302" s="15" t="s"/>
      <c r="B302" s="13" t="s">
        <v>77</v>
      </c>
      <c r="C302" s="18" t="s">
        <v>27</v>
      </c>
      <c r="D302" s="13" t="s">
        <v>129</v>
      </c>
      <c r="E302" s="18" t="n">
        <v>27</v>
      </c>
      <c r="F302" s="18" t="s">
        <v>19</v>
      </c>
      <c r="G302" s="18" t="n">
        <v>3</v>
      </c>
      <c r="H302" s="25" t="n">
        <v>1930.64</v>
      </c>
      <c r="I302" s="24" t="n">
        <f aca="false" ca="false" dt2D="false" dtr="false" t="normal">H302/E302</f>
        <v>71.50518518518518</v>
      </c>
      <c r="J302" s="20" t="s">
        <v>19</v>
      </c>
    </row>
    <row hidden="false" ht="17.3500003814697" outlineLevel="0" r="303">
      <c r="A303" s="15" t="s"/>
      <c r="B303" s="15" t="s"/>
      <c r="C303" s="18" t="s">
        <v>25</v>
      </c>
      <c r="D303" s="13" t="s">
        <v>129</v>
      </c>
      <c r="E303" s="18" t="n">
        <v>27</v>
      </c>
      <c r="F303" s="18" t="s">
        <v>19</v>
      </c>
      <c r="G303" s="18" t="n">
        <v>3</v>
      </c>
      <c r="H303" s="25" t="n">
        <v>1930.64</v>
      </c>
      <c r="I303" s="24" t="n">
        <f aca="false" ca="false" dt2D="false" dtr="false" t="normal">H303/E303</f>
        <v>71.50518518518518</v>
      </c>
      <c r="J303" s="20" t="s">
        <v>19</v>
      </c>
    </row>
    <row hidden="false" ht="17.3500003814697" outlineLevel="0" r="304">
      <c r="A304" s="15" t="s"/>
      <c r="B304" s="15" t="s"/>
      <c r="C304" s="18" t="s">
        <v>32</v>
      </c>
      <c r="D304" s="13" t="s">
        <v>129</v>
      </c>
      <c r="E304" s="18" t="n">
        <v>27</v>
      </c>
      <c r="F304" s="18" t="s">
        <v>19</v>
      </c>
      <c r="G304" s="18" t="n">
        <v>3</v>
      </c>
      <c r="H304" s="25" t="n">
        <v>1930.64</v>
      </c>
      <c r="I304" s="24" t="n">
        <f aca="false" ca="false" dt2D="false" dtr="false" t="normal">H304/E304</f>
        <v>71.50518518518518</v>
      </c>
      <c r="J304" s="20" t="s">
        <v>19</v>
      </c>
    </row>
    <row hidden="false" ht="17.3500003814697" outlineLevel="0" r="305">
      <c r="A305" s="15" t="s"/>
      <c r="B305" s="15" t="s"/>
      <c r="C305" s="18" t="s">
        <v>27</v>
      </c>
      <c r="D305" s="13" t="s">
        <v>130</v>
      </c>
      <c r="E305" s="18" t="n">
        <v>22</v>
      </c>
      <c r="F305" s="18" t="s">
        <v>19</v>
      </c>
      <c r="G305" s="18" t="n">
        <v>2</v>
      </c>
      <c r="H305" s="25" t="n">
        <v>1771.23</v>
      </c>
      <c r="I305" s="24" t="n">
        <f aca="false" ca="false" dt2D="false" dtr="false" t="normal">H305/E305</f>
        <v>80.51045454545455</v>
      </c>
      <c r="J305" s="20" t="s">
        <v>19</v>
      </c>
    </row>
    <row hidden="false" ht="17.3500003814697" outlineLevel="0" r="306">
      <c r="A306" s="15" t="s"/>
      <c r="B306" s="15" t="s"/>
      <c r="C306" s="18" t="s">
        <v>25</v>
      </c>
      <c r="D306" s="13" t="s">
        <v>130</v>
      </c>
      <c r="E306" s="18" t="n">
        <v>22</v>
      </c>
      <c r="F306" s="18" t="s">
        <v>19</v>
      </c>
      <c r="G306" s="18" t="n">
        <v>2</v>
      </c>
      <c r="H306" s="25" t="n">
        <v>1771.23</v>
      </c>
      <c r="I306" s="24" t="n">
        <f aca="false" ca="false" dt2D="false" dtr="false" t="normal">H306/E306</f>
        <v>80.51045454545455</v>
      </c>
      <c r="J306" s="20" t="s">
        <v>19</v>
      </c>
    </row>
    <row hidden="false" ht="17.3500003814697" outlineLevel="0" r="307">
      <c r="A307" s="15" t="s"/>
      <c r="B307" s="15" t="s"/>
      <c r="C307" s="18" t="s">
        <v>32</v>
      </c>
      <c r="D307" s="13" t="s">
        <v>130</v>
      </c>
      <c r="E307" s="18" t="n">
        <v>22</v>
      </c>
      <c r="F307" s="18" t="s">
        <v>19</v>
      </c>
      <c r="G307" s="18" t="n">
        <v>2</v>
      </c>
      <c r="H307" s="25" t="n">
        <v>1771.23</v>
      </c>
      <c r="I307" s="24" t="n">
        <f aca="false" ca="false" dt2D="false" dtr="false" t="normal">H307/E307</f>
        <v>80.51045454545455</v>
      </c>
      <c r="J307" s="20" t="s">
        <v>19</v>
      </c>
    </row>
    <row hidden="false" ht="17.3500003814697" outlineLevel="0" r="308">
      <c r="A308" s="15" t="s"/>
      <c r="B308" s="15" t="s"/>
      <c r="C308" s="18" t="s">
        <v>27</v>
      </c>
      <c r="D308" s="13" t="s">
        <v>131</v>
      </c>
      <c r="E308" s="18" t="n">
        <v>12</v>
      </c>
      <c r="F308" s="18" t="s">
        <v>19</v>
      </c>
      <c r="G308" s="18" t="n">
        <v>2</v>
      </c>
      <c r="H308" s="25" t="n">
        <v>1771.23</v>
      </c>
      <c r="I308" s="24" t="n">
        <f aca="false" ca="false" dt2D="false" dtr="false" t="normal">H308/E308</f>
        <v>147.6025</v>
      </c>
      <c r="J308" s="20" t="s">
        <v>19</v>
      </c>
    </row>
    <row hidden="false" ht="17.3500003814697" outlineLevel="0" r="309">
      <c r="A309" s="15" t="s"/>
      <c r="B309" s="15" t="s"/>
      <c r="C309" s="18" t="s">
        <v>25</v>
      </c>
      <c r="D309" s="13" t="s">
        <v>131</v>
      </c>
      <c r="E309" s="18" t="n">
        <v>12</v>
      </c>
      <c r="F309" s="18" t="s">
        <v>19</v>
      </c>
      <c r="G309" s="18" t="n">
        <v>2</v>
      </c>
      <c r="H309" s="25" t="n">
        <v>1771.23</v>
      </c>
      <c r="I309" s="24" t="n">
        <f aca="false" ca="false" dt2D="false" dtr="false" t="normal">H309/E309</f>
        <v>147.6025</v>
      </c>
      <c r="J309" s="20" t="s">
        <v>19</v>
      </c>
    </row>
    <row hidden="false" ht="17.3500003814697" outlineLevel="0" r="310">
      <c r="A310" s="15" t="s"/>
      <c r="B310" s="15" t="s"/>
      <c r="C310" s="18" t="s">
        <v>27</v>
      </c>
      <c r="D310" s="13" t="s">
        <v>132</v>
      </c>
      <c r="E310" s="18" t="n">
        <v>22</v>
      </c>
      <c r="F310" s="18" t="s">
        <v>19</v>
      </c>
      <c r="G310" s="18" t="n">
        <v>2</v>
      </c>
      <c r="H310" s="25" t="n">
        <v>1771.23</v>
      </c>
      <c r="I310" s="24" t="n">
        <f aca="false" ca="false" dt2D="false" dtr="false" t="normal">H310/E310</f>
        <v>80.51045454545455</v>
      </c>
      <c r="J310" s="20" t="s">
        <v>19</v>
      </c>
    </row>
    <row hidden="false" ht="17.3500003814697" outlineLevel="0" r="311">
      <c r="A311" s="15" t="s"/>
      <c r="B311" s="15" t="s"/>
      <c r="C311" s="18" t="s">
        <v>25</v>
      </c>
      <c r="D311" s="13" t="s">
        <v>132</v>
      </c>
      <c r="E311" s="18" t="n">
        <v>22</v>
      </c>
      <c r="F311" s="18" t="s">
        <v>19</v>
      </c>
      <c r="G311" s="18" t="n">
        <v>2</v>
      </c>
      <c r="H311" s="25" t="n">
        <v>1771.23</v>
      </c>
      <c r="I311" s="24" t="n">
        <f aca="false" ca="false" dt2D="false" dtr="false" t="normal">H311/E311</f>
        <v>80.51045454545455</v>
      </c>
      <c r="J311" s="20" t="s">
        <v>19</v>
      </c>
    </row>
    <row hidden="false" ht="17.3500003814697" outlineLevel="0" r="312">
      <c r="A312" s="15" t="s"/>
      <c r="B312" s="15" t="s"/>
      <c r="C312" s="18" t="s">
        <v>31</v>
      </c>
      <c r="D312" s="13" t="s">
        <v>132</v>
      </c>
      <c r="E312" s="18" t="n">
        <v>24</v>
      </c>
      <c r="F312" s="18" t="s">
        <v>19</v>
      </c>
      <c r="G312" s="18" t="n">
        <v>3</v>
      </c>
      <c r="H312" s="25" t="n">
        <v>1930.64</v>
      </c>
      <c r="I312" s="24" t="n">
        <f aca="false" ca="false" dt2D="false" dtr="false" t="normal">H312/E312</f>
        <v>80.44333333333334</v>
      </c>
      <c r="J312" s="20" t="s">
        <v>19</v>
      </c>
    </row>
    <row hidden="false" ht="17.3500003814697" outlineLevel="0" r="313">
      <c r="A313" s="15" t="s"/>
      <c r="B313" s="15" t="s"/>
      <c r="C313" s="18" t="s">
        <v>32</v>
      </c>
      <c r="D313" s="13" t="s">
        <v>133</v>
      </c>
      <c r="E313" s="18" t="n">
        <v>35</v>
      </c>
      <c r="F313" s="18" t="s">
        <v>19</v>
      </c>
      <c r="G313" s="18" t="n">
        <v>5</v>
      </c>
      <c r="H313" s="25" t="n">
        <v>2293.79</v>
      </c>
      <c r="I313" s="24" t="n">
        <f aca="false" ca="false" dt2D="false" dtr="false" t="normal">H313/E313</f>
        <v>65.53685714285714</v>
      </c>
      <c r="J313" s="20" t="s">
        <v>19</v>
      </c>
    </row>
    <row hidden="false" ht="17.3500003814697" outlineLevel="0" r="314">
      <c r="A314" s="15" t="s"/>
      <c r="B314" s="17" t="s"/>
      <c r="C314" s="18" t="s">
        <v>32</v>
      </c>
      <c r="D314" s="13" t="s">
        <v>134</v>
      </c>
      <c r="E314" s="18" t="n">
        <v>35</v>
      </c>
      <c r="F314" s="18" t="s">
        <v>19</v>
      </c>
      <c r="G314" s="18" t="n">
        <v>5</v>
      </c>
      <c r="H314" s="25" t="n">
        <v>2293.79</v>
      </c>
      <c r="I314" s="24" t="n">
        <f aca="false" ca="false" dt2D="false" dtr="false" t="normal">H314/E314</f>
        <v>65.53685714285714</v>
      </c>
      <c r="J314" s="20" t="s">
        <v>19</v>
      </c>
    </row>
    <row customHeight="true" hidden="false" ht="17.3500003814697" outlineLevel="0" r="315">
      <c r="A315" s="15" t="s"/>
      <c r="B315" s="13" t="s">
        <v>135</v>
      </c>
      <c r="C315" s="18" t="s">
        <v>27</v>
      </c>
      <c r="D315" s="13" t="s">
        <v>136</v>
      </c>
      <c r="E315" s="18" t="n">
        <v>24</v>
      </c>
      <c r="F315" s="18" t="s">
        <v>19</v>
      </c>
      <c r="G315" s="18" t="n">
        <v>3</v>
      </c>
      <c r="H315" s="25" t="n">
        <v>1930.64</v>
      </c>
      <c r="I315" s="24" t="n">
        <f aca="false" ca="false" dt2D="false" dtr="false" t="normal">H315/E315</f>
        <v>80.44333333333334</v>
      </c>
      <c r="J315" s="20" t="s">
        <v>19</v>
      </c>
    </row>
    <row hidden="false" ht="17.3500003814697" outlineLevel="0" r="316">
      <c r="A316" s="15" t="s"/>
      <c r="B316" s="15" t="s"/>
      <c r="C316" s="18" t="s">
        <v>25</v>
      </c>
      <c r="D316" s="13" t="s">
        <v>136</v>
      </c>
      <c r="E316" s="18" t="n">
        <v>24</v>
      </c>
      <c r="F316" s="18" t="s">
        <v>19</v>
      </c>
      <c r="G316" s="18" t="n">
        <v>3</v>
      </c>
      <c r="H316" s="25" t="n">
        <v>1930.64</v>
      </c>
      <c r="I316" s="24" t="n">
        <f aca="false" ca="false" dt2D="false" dtr="false" t="normal">H316/E316</f>
        <v>80.44333333333334</v>
      </c>
      <c r="J316" s="20" t="s">
        <v>19</v>
      </c>
    </row>
    <row hidden="false" ht="17.3500003814697" outlineLevel="0" r="317">
      <c r="A317" s="15" t="s"/>
      <c r="B317" s="15" t="s"/>
      <c r="C317" s="18" t="s">
        <v>31</v>
      </c>
      <c r="D317" s="13" t="s">
        <v>136</v>
      </c>
      <c r="E317" s="18" t="n">
        <v>25.87</v>
      </c>
      <c r="F317" s="18" t="s">
        <v>19</v>
      </c>
      <c r="G317" s="18" t="n">
        <v>3</v>
      </c>
      <c r="H317" s="25" t="n">
        <v>1930.64</v>
      </c>
      <c r="I317" s="24" t="n">
        <f aca="false" ca="false" dt2D="false" dtr="false" t="normal">H317/E317</f>
        <v>74.62852725164284</v>
      </c>
      <c r="J317" s="20" t="s">
        <v>19</v>
      </c>
    </row>
    <row hidden="false" ht="17.3500003814697" outlineLevel="0" r="318">
      <c r="A318" s="15" t="s"/>
      <c r="B318" s="17" t="s"/>
      <c r="C318" s="18" t="s">
        <v>31</v>
      </c>
      <c r="D318" s="13" t="s">
        <v>133</v>
      </c>
      <c r="E318" s="18" t="n">
        <v>35</v>
      </c>
      <c r="F318" s="18" t="s">
        <v>19</v>
      </c>
      <c r="G318" s="18" t="n">
        <v>5</v>
      </c>
      <c r="H318" s="25" t="n">
        <v>2293.79</v>
      </c>
      <c r="I318" s="24" t="n">
        <f aca="false" ca="false" dt2D="false" dtr="false" t="normal">H318/E318</f>
        <v>65.53685714285714</v>
      </c>
      <c r="J318" s="20" t="s">
        <v>19</v>
      </c>
    </row>
    <row customHeight="true" hidden="false" ht="17.3500003814697" outlineLevel="0" r="319">
      <c r="A319" s="15" t="s"/>
      <c r="B319" s="13" t="s">
        <v>137</v>
      </c>
      <c r="C319" s="18" t="s">
        <v>27</v>
      </c>
      <c r="D319" s="13" t="s">
        <v>138</v>
      </c>
      <c r="E319" s="41" t="n">
        <v>13.2</v>
      </c>
      <c r="F319" s="18" t="s">
        <v>19</v>
      </c>
      <c r="G319" s="18" t="n">
        <v>3</v>
      </c>
      <c r="H319" s="25" t="n">
        <v>1930.64</v>
      </c>
      <c r="I319" s="24" t="n">
        <f aca="false" ca="false" dt2D="false" dtr="false" t="normal">H319/E319</f>
        <v>146.26060606060608</v>
      </c>
      <c r="J319" s="20" t="s">
        <v>19</v>
      </c>
    </row>
    <row hidden="false" ht="17.3500003814697" outlineLevel="0" r="320">
      <c r="A320" s="15" t="s"/>
      <c r="B320" s="15" t="s"/>
      <c r="C320" s="18" t="s">
        <v>25</v>
      </c>
      <c r="D320" s="13" t="s">
        <v>138</v>
      </c>
      <c r="E320" s="41" t="n">
        <v>13.2</v>
      </c>
      <c r="F320" s="18" t="s">
        <v>19</v>
      </c>
      <c r="G320" s="18" t="n">
        <v>3</v>
      </c>
      <c r="H320" s="25" t="n">
        <v>1930.64</v>
      </c>
      <c r="I320" s="24" t="n">
        <f aca="false" ca="false" dt2D="false" dtr="false" t="normal">H320/E320</f>
        <v>146.26060606060608</v>
      </c>
      <c r="J320" s="20" t="s">
        <v>19</v>
      </c>
    </row>
    <row hidden="false" ht="17.3500003814697" outlineLevel="0" r="321">
      <c r="A321" s="15" t="s"/>
      <c r="B321" s="15" t="s"/>
      <c r="C321" s="18" t="s">
        <v>27</v>
      </c>
      <c r="D321" s="13" t="s">
        <v>139</v>
      </c>
      <c r="E321" s="41" t="n">
        <v>9.8</v>
      </c>
      <c r="F321" s="18" t="s">
        <v>19</v>
      </c>
      <c r="G321" s="18" t="n">
        <v>5</v>
      </c>
      <c r="H321" s="25" t="n">
        <v>2293.79</v>
      </c>
      <c r="I321" s="24" t="n">
        <f aca="false" ca="false" dt2D="false" dtr="false" t="normal">H321/E321</f>
        <v>234.06020408163263</v>
      </c>
      <c r="J321" s="20" t="s">
        <v>19</v>
      </c>
    </row>
    <row hidden="false" ht="17.3500003814697" outlineLevel="0" r="322">
      <c r="A322" s="15" t="s"/>
      <c r="B322" s="15" t="s"/>
      <c r="C322" s="18" t="s">
        <v>25</v>
      </c>
      <c r="D322" s="13" t="s">
        <v>139</v>
      </c>
      <c r="E322" s="41" t="n">
        <v>9.8</v>
      </c>
      <c r="F322" s="18" t="s">
        <v>19</v>
      </c>
      <c r="G322" s="18" t="n">
        <v>5</v>
      </c>
      <c r="H322" s="25" t="n">
        <v>2293.79</v>
      </c>
      <c r="I322" s="24" t="n">
        <f aca="false" ca="false" dt2D="false" dtr="false" t="normal">H322/E322</f>
        <v>234.06020408163263</v>
      </c>
      <c r="J322" s="20" t="s">
        <v>19</v>
      </c>
    </row>
    <row hidden="false" ht="17.3500003814697" outlineLevel="0" r="323">
      <c r="A323" s="15" t="s"/>
      <c r="B323" s="15" t="s"/>
      <c r="C323" s="18" t="s">
        <v>27</v>
      </c>
      <c r="D323" s="13" t="s">
        <v>140</v>
      </c>
      <c r="E323" s="18" t="n">
        <v>9.8</v>
      </c>
      <c r="F323" s="18" t="s">
        <v>19</v>
      </c>
      <c r="G323" s="18" t="n">
        <v>5</v>
      </c>
      <c r="H323" s="25" t="n">
        <v>2293.79</v>
      </c>
      <c r="I323" s="24" t="n">
        <f aca="false" ca="false" dt2D="false" dtr="false" t="normal">H323/E323</f>
        <v>234.06020408163263</v>
      </c>
      <c r="J323" s="20" t="s">
        <v>19</v>
      </c>
    </row>
    <row hidden="false" ht="17.3500003814697" outlineLevel="0" r="324">
      <c r="A324" s="15" t="s"/>
      <c r="B324" s="15" t="s"/>
      <c r="C324" s="18" t="s">
        <v>25</v>
      </c>
      <c r="D324" s="13" t="s">
        <v>140</v>
      </c>
      <c r="E324" s="18" t="n">
        <v>9.8</v>
      </c>
      <c r="F324" s="18" t="s">
        <v>19</v>
      </c>
      <c r="G324" s="18" t="n">
        <v>5</v>
      </c>
      <c r="H324" s="25" t="n">
        <v>2293.79</v>
      </c>
      <c r="I324" s="24" t="n">
        <f aca="false" ca="false" dt2D="false" dtr="false" t="normal">H324/E324</f>
        <v>234.06020408163263</v>
      </c>
      <c r="J324" s="20" t="s">
        <v>19</v>
      </c>
    </row>
    <row hidden="false" ht="17.3500003814697" outlineLevel="0" r="325">
      <c r="A325" s="15" t="s"/>
      <c r="B325" s="15" t="s"/>
      <c r="C325" s="18" t="s">
        <v>65</v>
      </c>
      <c r="D325" s="13" t="s">
        <v>141</v>
      </c>
      <c r="E325" s="18" t="n">
        <v>9.8</v>
      </c>
      <c r="F325" s="18" t="s">
        <v>19</v>
      </c>
      <c r="G325" s="18" t="n">
        <v>5</v>
      </c>
      <c r="H325" s="25" t="n">
        <v>2293.79</v>
      </c>
      <c r="I325" s="24" t="n">
        <f aca="false" ca="false" dt2D="false" dtr="false" t="normal">H325/E325</f>
        <v>234.06020408163263</v>
      </c>
      <c r="J325" s="20" t="s">
        <v>19</v>
      </c>
    </row>
    <row hidden="false" ht="17.3500003814697" outlineLevel="0" r="326">
      <c r="A326" s="15" t="s"/>
      <c r="B326" s="15" t="s"/>
      <c r="C326" s="18" t="s">
        <v>32</v>
      </c>
      <c r="D326" s="13" t="s">
        <v>139</v>
      </c>
      <c r="E326" s="18" t="n">
        <v>10.2</v>
      </c>
      <c r="F326" s="18" t="s">
        <v>19</v>
      </c>
      <c r="G326" s="18" t="n">
        <v>5</v>
      </c>
      <c r="H326" s="25" t="n">
        <v>2293.79</v>
      </c>
      <c r="I326" s="24" t="n">
        <f aca="false" ca="false" dt2D="false" dtr="false" t="normal">H326/E326</f>
        <v>224.88137254901963</v>
      </c>
      <c r="J326" s="20" t="s">
        <v>19</v>
      </c>
    </row>
    <row hidden="false" ht="17.3500003814697" outlineLevel="0" r="327">
      <c r="A327" s="15" t="s"/>
      <c r="B327" s="15" t="s"/>
      <c r="C327" s="18" t="s">
        <v>32</v>
      </c>
      <c r="D327" s="13" t="s">
        <v>140</v>
      </c>
      <c r="E327" s="18" t="n">
        <v>10.2</v>
      </c>
      <c r="F327" s="18" t="s">
        <v>19</v>
      </c>
      <c r="G327" s="18" t="n">
        <v>5</v>
      </c>
      <c r="H327" s="25" t="n">
        <v>2293.79</v>
      </c>
      <c r="I327" s="24" t="n">
        <f aca="false" ca="false" dt2D="false" dtr="false" t="normal">H327/E327</f>
        <v>224.88137254901963</v>
      </c>
      <c r="J327" s="20" t="s">
        <v>19</v>
      </c>
    </row>
    <row hidden="false" ht="17.3500003814697" outlineLevel="0" r="328">
      <c r="A328" s="15" t="s"/>
      <c r="B328" s="15" t="s"/>
      <c r="C328" s="13" t="s">
        <v>67</v>
      </c>
      <c r="D328" s="13" t="s">
        <v>142</v>
      </c>
      <c r="E328" s="18" t="n">
        <v>18</v>
      </c>
      <c r="F328" s="18" t="s">
        <v>19</v>
      </c>
      <c r="G328" s="18" t="n">
        <v>5</v>
      </c>
      <c r="H328" s="25" t="n">
        <v>2293.79</v>
      </c>
      <c r="I328" s="24" t="n">
        <f aca="false" ca="false" dt2D="false" dtr="false" t="normal">H328/E328</f>
        <v>127.43277777777777</v>
      </c>
      <c r="J328" s="20" t="s">
        <v>19</v>
      </c>
    </row>
    <row hidden="false" ht="17.3500003814697" outlineLevel="0" r="329">
      <c r="A329" s="15" t="s"/>
      <c r="B329" s="15" t="s"/>
      <c r="C329" s="18" t="s">
        <v>32</v>
      </c>
      <c r="D329" s="13" t="s">
        <v>143</v>
      </c>
      <c r="E329" s="18" t="n">
        <v>18</v>
      </c>
      <c r="F329" s="18" t="s">
        <v>19</v>
      </c>
      <c r="G329" s="18" t="n">
        <v>5</v>
      </c>
      <c r="H329" s="25" t="n">
        <v>2293.79</v>
      </c>
      <c r="I329" s="24" t="n">
        <f aca="false" ca="false" dt2D="false" dtr="false" t="normal">H329/E329</f>
        <v>127.43277777777777</v>
      </c>
      <c r="J329" s="20" t="s">
        <v>19</v>
      </c>
    </row>
    <row hidden="false" ht="17.3500003814697" outlineLevel="0" r="330">
      <c r="A330" s="15" t="s"/>
      <c r="B330" s="15" t="s"/>
      <c r="C330" s="18" t="s">
        <v>32</v>
      </c>
      <c r="D330" s="13" t="s">
        <v>144</v>
      </c>
      <c r="E330" s="18" t="n">
        <v>18</v>
      </c>
      <c r="F330" s="18" t="s">
        <v>19</v>
      </c>
      <c r="G330" s="18" t="n">
        <v>5</v>
      </c>
      <c r="H330" s="25" t="n">
        <v>2293.79</v>
      </c>
      <c r="I330" s="24" t="n">
        <f aca="false" ca="false" dt2D="false" dtr="false" t="normal">H330/E330</f>
        <v>127.43277777777777</v>
      </c>
      <c r="J330" s="20" t="s">
        <v>19</v>
      </c>
    </row>
    <row hidden="false" ht="17.3500003814697" outlineLevel="0" r="331">
      <c r="A331" s="15" t="s"/>
      <c r="B331" s="15" t="s"/>
      <c r="C331" s="18" t="s">
        <v>32</v>
      </c>
      <c r="D331" s="13" t="s">
        <v>145</v>
      </c>
      <c r="E331" s="18" t="n">
        <v>15</v>
      </c>
      <c r="F331" s="18" t="s">
        <v>19</v>
      </c>
      <c r="G331" s="18" t="n">
        <v>5</v>
      </c>
      <c r="H331" s="25" t="n">
        <v>2293.79</v>
      </c>
      <c r="I331" s="24" t="n">
        <f aca="false" ca="false" dt2D="false" dtr="false" t="normal">H331/E331</f>
        <v>152.91933333333333</v>
      </c>
      <c r="J331" s="20" t="s">
        <v>19</v>
      </c>
    </row>
    <row hidden="false" ht="17.3500003814697" outlineLevel="0" r="332">
      <c r="A332" s="15" t="s"/>
      <c r="B332" s="15" t="s"/>
      <c r="C332" s="13" t="s">
        <v>67</v>
      </c>
      <c r="D332" s="13" t="s">
        <v>143</v>
      </c>
      <c r="E332" s="18" t="n">
        <v>36</v>
      </c>
      <c r="F332" s="18" t="s">
        <v>19</v>
      </c>
      <c r="G332" s="18" t="n">
        <v>5</v>
      </c>
      <c r="H332" s="25" t="n">
        <v>2293.79</v>
      </c>
      <c r="I332" s="24" t="n">
        <f aca="false" ca="false" dt2D="false" dtr="false" t="normal">H332/E332</f>
        <v>63.716388888888886</v>
      </c>
      <c r="J332" s="20" t="s">
        <v>19</v>
      </c>
    </row>
    <row hidden="false" ht="17.3500003814697" outlineLevel="0" r="333">
      <c r="A333" s="15" t="s"/>
      <c r="B333" s="17" t="s"/>
      <c r="C333" s="13" t="s">
        <v>146</v>
      </c>
      <c r="D333" s="13" t="s">
        <v>147</v>
      </c>
      <c r="E333" s="18" t="n">
        <v>28</v>
      </c>
      <c r="F333" s="18" t="s">
        <v>19</v>
      </c>
      <c r="G333" s="18" t="n">
        <v>5</v>
      </c>
      <c r="H333" s="25" t="n">
        <v>2293.79</v>
      </c>
      <c r="I333" s="24" t="n">
        <f aca="false" ca="false" dt2D="false" dtr="false" t="normal">H333/E333</f>
        <v>81.92107142857142</v>
      </c>
      <c r="J333" s="20" t="s">
        <v>19</v>
      </c>
    </row>
    <row customHeight="true" hidden="false" ht="17.3500003814697" outlineLevel="0" r="334">
      <c r="A334" s="15" t="s"/>
      <c r="B334" s="13" t="s">
        <v>148</v>
      </c>
      <c r="C334" s="18" t="s">
        <v>27</v>
      </c>
      <c r="D334" s="13" t="s">
        <v>132</v>
      </c>
      <c r="E334" s="18" t="n">
        <v>20</v>
      </c>
      <c r="F334" s="18" t="s">
        <v>19</v>
      </c>
      <c r="G334" s="18" t="n">
        <v>2</v>
      </c>
      <c r="H334" s="25" t="n">
        <v>1771.23</v>
      </c>
      <c r="I334" s="24" t="n">
        <f aca="false" ca="false" dt2D="false" dtr="false" t="normal">H334/E334</f>
        <v>88.5615</v>
      </c>
      <c r="J334" s="20" t="s">
        <v>19</v>
      </c>
    </row>
    <row hidden="false" ht="17.3500003814697" outlineLevel="0" r="335">
      <c r="A335" s="15" t="s"/>
      <c r="B335" s="15" t="s"/>
      <c r="C335" s="18" t="s">
        <v>27</v>
      </c>
      <c r="D335" s="13" t="s">
        <v>131</v>
      </c>
      <c r="E335" s="18" t="n">
        <v>11</v>
      </c>
      <c r="F335" s="18" t="s">
        <v>19</v>
      </c>
      <c r="G335" s="18" t="n">
        <v>2</v>
      </c>
      <c r="H335" s="25" t="n">
        <v>1771.23</v>
      </c>
      <c r="I335" s="24" t="n">
        <f aca="false" ca="false" dt2D="false" dtr="false" t="normal">H335/E335</f>
        <v>161.0209090909091</v>
      </c>
      <c r="J335" s="20" t="s">
        <v>19</v>
      </c>
    </row>
    <row hidden="false" ht="17.3500003814697" outlineLevel="0" r="336">
      <c r="A336" s="15" t="s"/>
      <c r="B336" s="15" t="s"/>
      <c r="C336" s="18" t="s">
        <v>25</v>
      </c>
      <c r="D336" s="13" t="s">
        <v>131</v>
      </c>
      <c r="E336" s="18" t="n">
        <v>11</v>
      </c>
      <c r="F336" s="18" t="s">
        <v>19</v>
      </c>
      <c r="G336" s="18" t="n">
        <v>2</v>
      </c>
      <c r="H336" s="25" t="n">
        <v>1771.23</v>
      </c>
      <c r="I336" s="24" t="n">
        <f aca="false" ca="false" dt2D="false" dtr="false" t="normal">H336/E336</f>
        <v>161.0209090909091</v>
      </c>
      <c r="J336" s="20" t="s">
        <v>19</v>
      </c>
    </row>
    <row hidden="false" ht="17.3500003814697" outlineLevel="0" r="337">
      <c r="A337" s="15" t="s"/>
      <c r="B337" s="15" t="s"/>
      <c r="C337" s="18" t="s">
        <v>25</v>
      </c>
      <c r="D337" s="13" t="s">
        <v>132</v>
      </c>
      <c r="E337" s="18" t="n">
        <v>20</v>
      </c>
      <c r="F337" s="18" t="s">
        <v>19</v>
      </c>
      <c r="G337" s="18" t="n">
        <v>2</v>
      </c>
      <c r="H337" s="25" t="n">
        <v>1771.23</v>
      </c>
      <c r="I337" s="24" t="n">
        <f aca="false" ca="false" dt2D="false" dtr="false" t="normal">H337/E337</f>
        <v>88.5615</v>
      </c>
      <c r="J337" s="20" t="s">
        <v>19</v>
      </c>
    </row>
    <row hidden="false" ht="17.3500003814697" outlineLevel="0" r="338">
      <c r="A338" s="15" t="s"/>
      <c r="B338" s="17" t="s"/>
      <c r="C338" s="18" t="s">
        <v>32</v>
      </c>
      <c r="D338" s="13" t="s">
        <v>132</v>
      </c>
      <c r="E338" s="18" t="n">
        <v>22</v>
      </c>
      <c r="F338" s="18" t="s">
        <v>19</v>
      </c>
      <c r="G338" s="18" t="n">
        <v>3</v>
      </c>
      <c r="H338" s="25" t="n">
        <v>1930.64</v>
      </c>
      <c r="I338" s="24" t="n">
        <f aca="false" ca="false" dt2D="false" dtr="false" t="normal">H338/E338</f>
        <v>87.75636363636364</v>
      </c>
      <c r="J338" s="20" t="s">
        <v>19</v>
      </c>
    </row>
    <row customHeight="true" hidden="false" ht="17.3500003814697" outlineLevel="0" r="339">
      <c r="A339" s="15" t="s"/>
      <c r="B339" s="13" t="s">
        <v>149</v>
      </c>
      <c r="C339" s="18" t="s">
        <v>27</v>
      </c>
      <c r="D339" s="18" t="n"/>
      <c r="E339" s="18" t="n">
        <v>12.5</v>
      </c>
      <c r="F339" s="18" t="s">
        <v>19</v>
      </c>
      <c r="G339" s="18" t="n">
        <v>4</v>
      </c>
      <c r="H339" s="25" t="n">
        <v>2104.39</v>
      </c>
      <c r="I339" s="24" t="n">
        <f aca="false" ca="false" dt2D="false" dtr="false" t="normal">H339/E339</f>
        <v>168.35119999999998</v>
      </c>
      <c r="J339" s="20" t="s">
        <v>19</v>
      </c>
    </row>
    <row hidden="false" ht="17.3500003814697" outlineLevel="0" r="340">
      <c r="A340" s="15" t="s"/>
      <c r="B340" s="17" t="s"/>
      <c r="C340" s="18" t="s">
        <v>25</v>
      </c>
      <c r="D340" s="18" t="n"/>
      <c r="E340" s="18" t="n">
        <v>12.5</v>
      </c>
      <c r="F340" s="18" t="s">
        <v>19</v>
      </c>
      <c r="G340" s="18" t="n">
        <v>4</v>
      </c>
      <c r="H340" s="25" t="n">
        <v>2104.39</v>
      </c>
      <c r="I340" s="24" t="n">
        <f aca="false" ca="false" dt2D="false" dtr="false" t="normal">H340/E340</f>
        <v>168.35119999999998</v>
      </c>
      <c r="J340" s="20" t="s">
        <v>19</v>
      </c>
    </row>
    <row hidden="false" ht="32.7999992370605" outlineLevel="0" r="341">
      <c r="A341" s="15" t="s"/>
      <c r="B341" s="13" t="s">
        <v>150</v>
      </c>
      <c r="C341" s="18" t="s">
        <v>151</v>
      </c>
      <c r="D341" s="13" t="s">
        <v>152</v>
      </c>
      <c r="E341" s="18" t="n">
        <v>88</v>
      </c>
      <c r="F341" s="18" t="s">
        <v>19</v>
      </c>
      <c r="G341" s="26" t="n">
        <v>5</v>
      </c>
      <c r="H341" s="25" t="n">
        <v>2293.79</v>
      </c>
      <c r="I341" s="24" t="n">
        <f aca="false" ca="false" dt2D="false" dtr="false" t="normal">H341/E341</f>
        <v>26.065795454545455</v>
      </c>
      <c r="J341" s="20" t="s">
        <v>19</v>
      </c>
    </row>
    <row hidden="false" ht="17.3500003814697" outlineLevel="0" r="342">
      <c r="A342" s="17" t="s"/>
      <c r="B342" s="13" t="s">
        <v>153</v>
      </c>
      <c r="C342" s="18" t="s">
        <v>98</v>
      </c>
      <c r="D342" s="13" t="s">
        <v>154</v>
      </c>
      <c r="E342" s="18" t="s">
        <v>19</v>
      </c>
      <c r="F342" s="18" t="n">
        <v>20</v>
      </c>
      <c r="G342" s="26" t="n">
        <v>5</v>
      </c>
      <c r="H342" s="25" t="n">
        <v>2293.79</v>
      </c>
      <c r="I342" s="20" t="s">
        <v>19</v>
      </c>
      <c r="J342" s="24" t="n">
        <f aca="false" ca="false" dt2D="false" dtr="false" t="normal">H342/F342</f>
        <v>114.6895</v>
      </c>
    </row>
    <row customHeight="true" hidden="false" ht="48.5" outlineLevel="0" r="343">
      <c r="A343" s="13" t="s">
        <v>114</v>
      </c>
      <c r="B343" s="13" t="s">
        <v>155</v>
      </c>
      <c r="C343" s="18" t="s">
        <v>32</v>
      </c>
      <c r="D343" s="13" t="s">
        <v>156</v>
      </c>
      <c r="E343" s="18" t="s">
        <v>19</v>
      </c>
      <c r="F343" s="18" t="n">
        <v>7.7</v>
      </c>
      <c r="G343" s="18" t="n">
        <v>4</v>
      </c>
      <c r="H343" s="25" t="n">
        <v>2104.39</v>
      </c>
      <c r="I343" s="20" t="s">
        <v>19</v>
      </c>
      <c r="J343" s="24" t="n">
        <f aca="false" ca="false" dt2D="false" dtr="false" t="normal">H343/F343</f>
        <v>273.2974025974026</v>
      </c>
    </row>
    <row customHeight="true" hidden="false" ht="17.3500003814697" outlineLevel="0" r="344">
      <c r="A344" s="15" t="s"/>
      <c r="B344" s="13" t="s">
        <v>58</v>
      </c>
      <c r="C344" s="18" t="s">
        <v>59</v>
      </c>
      <c r="D344" s="18" t="n"/>
      <c r="E344" s="18" t="s">
        <v>19</v>
      </c>
      <c r="F344" s="18" t="n">
        <v>16</v>
      </c>
      <c r="G344" s="18" t="n">
        <v>2</v>
      </c>
      <c r="H344" s="25" t="n">
        <v>1771.23</v>
      </c>
      <c r="I344" s="20" t="s">
        <v>19</v>
      </c>
      <c r="J344" s="24" t="n">
        <f aca="false" ca="false" dt2D="false" dtr="false" t="normal">H344/F344</f>
        <v>110.701875</v>
      </c>
    </row>
    <row hidden="false" ht="17.3500003814697" outlineLevel="0" r="345">
      <c r="A345" s="15" t="s"/>
      <c r="B345" s="15" t="s"/>
      <c r="C345" s="18" t="s">
        <v>60</v>
      </c>
      <c r="D345" s="18" t="n"/>
      <c r="E345" s="18" t="s">
        <v>19</v>
      </c>
      <c r="F345" s="18" t="n">
        <f aca="false" ca="false" dt2D="false" dtr="false" t="normal">F344*1.6</f>
        <v>25.6</v>
      </c>
      <c r="G345" s="18" t="n">
        <v>3</v>
      </c>
      <c r="H345" s="25" t="n">
        <v>1930.64</v>
      </c>
      <c r="I345" s="20" t="s">
        <v>19</v>
      </c>
      <c r="J345" s="24" t="n">
        <f aca="false" ca="false" dt2D="false" dtr="false" t="normal">H345/F345</f>
        <v>75.415625</v>
      </c>
    </row>
    <row hidden="false" ht="17.3500003814697" outlineLevel="0" r="346">
      <c r="A346" s="15" t="s"/>
      <c r="B346" s="15" t="s"/>
      <c r="C346" s="18" t="s">
        <v>61</v>
      </c>
      <c r="D346" s="13" t="s">
        <v>157</v>
      </c>
      <c r="E346" s="18" t="s">
        <v>19</v>
      </c>
      <c r="F346" s="18" t="n">
        <v>15</v>
      </c>
      <c r="G346" s="18" t="n">
        <v>4</v>
      </c>
      <c r="H346" s="25" t="n">
        <v>2104.39</v>
      </c>
      <c r="I346" s="20" t="s">
        <v>19</v>
      </c>
      <c r="J346" s="24" t="n">
        <f aca="false" ca="false" dt2D="false" dtr="false" t="normal">H346/F346</f>
        <v>140.29266666666666</v>
      </c>
    </row>
    <row hidden="false" ht="17.3500003814697" outlineLevel="0" r="347">
      <c r="A347" s="15" t="s"/>
      <c r="B347" s="15" t="s"/>
      <c r="C347" s="13" t="s">
        <v>67</v>
      </c>
      <c r="D347" s="13" t="s">
        <v>157</v>
      </c>
      <c r="E347" s="18" t="s">
        <v>19</v>
      </c>
      <c r="F347" s="18" t="n">
        <v>15</v>
      </c>
      <c r="G347" s="18" t="n">
        <v>4</v>
      </c>
      <c r="H347" s="25" t="n">
        <v>2104.39</v>
      </c>
      <c r="I347" s="20" t="s">
        <v>19</v>
      </c>
      <c r="J347" s="24" t="n">
        <f aca="false" ca="false" dt2D="false" dtr="false" t="normal">H347/F347</f>
        <v>140.29266666666666</v>
      </c>
    </row>
    <row hidden="false" ht="17.3500003814697" outlineLevel="0" r="348">
      <c r="A348" s="15" t="s"/>
      <c r="B348" s="15" t="s"/>
      <c r="C348" s="18" t="s">
        <v>62</v>
      </c>
      <c r="D348" s="13" t="s">
        <v>157</v>
      </c>
      <c r="E348" s="18" t="s">
        <v>19</v>
      </c>
      <c r="F348" s="18" t="n">
        <v>15</v>
      </c>
      <c r="G348" s="18" t="n">
        <v>4</v>
      </c>
      <c r="H348" s="25" t="n">
        <v>2104.39</v>
      </c>
      <c r="I348" s="20" t="s">
        <v>19</v>
      </c>
      <c r="J348" s="24" t="n">
        <f aca="false" ca="false" dt2D="false" dtr="false" t="normal">H348/F348</f>
        <v>140.29266666666666</v>
      </c>
    </row>
    <row hidden="false" ht="17.3500003814697" outlineLevel="0" r="349">
      <c r="A349" s="15" t="s"/>
      <c r="B349" s="15" t="s"/>
      <c r="C349" s="18" t="s">
        <v>32</v>
      </c>
      <c r="D349" s="13" t="s">
        <v>157</v>
      </c>
      <c r="E349" s="18" t="s">
        <v>19</v>
      </c>
      <c r="F349" s="18" t="n">
        <v>15</v>
      </c>
      <c r="G349" s="18" t="n">
        <v>4</v>
      </c>
      <c r="H349" s="25" t="n">
        <v>2104.39</v>
      </c>
      <c r="I349" s="20" t="s">
        <v>19</v>
      </c>
      <c r="J349" s="24" t="n">
        <f aca="false" ca="false" dt2D="false" dtr="false" t="normal">H349/F349</f>
        <v>140.29266666666666</v>
      </c>
    </row>
    <row hidden="false" ht="17.3500003814697" outlineLevel="0" r="350">
      <c r="A350" s="15" t="s"/>
      <c r="B350" s="15" t="s"/>
      <c r="C350" s="18" t="s">
        <v>66</v>
      </c>
      <c r="D350" s="18" t="n"/>
      <c r="E350" s="18" t="s">
        <v>19</v>
      </c>
      <c r="F350" s="41" t="n">
        <v>8</v>
      </c>
      <c r="G350" s="18" t="n">
        <v>3</v>
      </c>
      <c r="H350" s="25" t="n">
        <v>1930.64</v>
      </c>
      <c r="I350" s="20" t="s">
        <v>19</v>
      </c>
      <c r="J350" s="24" t="n">
        <f aca="false" ca="false" dt2D="false" dtr="false" t="normal">H350/F350</f>
        <v>241.33</v>
      </c>
    </row>
    <row hidden="false" ht="17.3500003814697" outlineLevel="0" r="351">
      <c r="A351" s="15" t="s"/>
      <c r="B351" s="15" t="s"/>
      <c r="C351" s="18" t="s">
        <v>65</v>
      </c>
      <c r="D351" s="18" t="n"/>
      <c r="E351" s="18" t="s">
        <v>19</v>
      </c>
      <c r="F351" s="41" t="n">
        <v>8</v>
      </c>
      <c r="G351" s="18" t="n">
        <v>3</v>
      </c>
      <c r="H351" s="25" t="n">
        <v>1930.64</v>
      </c>
      <c r="I351" s="20" t="s">
        <v>19</v>
      </c>
      <c r="J351" s="24" t="n">
        <f aca="false" ca="false" dt2D="false" dtr="false" t="normal">H351/F351</f>
        <v>241.33</v>
      </c>
    </row>
    <row hidden="false" ht="17.3500003814697" outlineLevel="0" r="352">
      <c r="A352" s="15" t="s"/>
      <c r="B352" s="15" t="s"/>
      <c r="C352" s="18" t="s">
        <v>158</v>
      </c>
      <c r="D352" s="18" t="n"/>
      <c r="E352" s="18" t="s">
        <v>19</v>
      </c>
      <c r="F352" s="41" t="n">
        <v>8</v>
      </c>
      <c r="G352" s="18" t="n">
        <v>3</v>
      </c>
      <c r="H352" s="25" t="n">
        <v>1930.64</v>
      </c>
      <c r="I352" s="20" t="s">
        <v>19</v>
      </c>
      <c r="J352" s="24" t="n">
        <f aca="false" ca="false" dt2D="false" dtr="false" t="normal">H352/F352</f>
        <v>241.33</v>
      </c>
    </row>
    <row hidden="false" ht="17.3500003814697" outlineLevel="0" r="353">
      <c r="A353" s="15" t="s"/>
      <c r="B353" s="15" t="s"/>
      <c r="C353" s="18" t="s">
        <v>27</v>
      </c>
      <c r="D353" s="18" t="n"/>
      <c r="E353" s="18" t="s">
        <v>19</v>
      </c>
      <c r="F353" s="18" t="n">
        <v>8</v>
      </c>
      <c r="G353" s="18" t="n">
        <v>3</v>
      </c>
      <c r="H353" s="25" t="n">
        <v>1930.64</v>
      </c>
      <c r="I353" s="20" t="s">
        <v>19</v>
      </c>
      <c r="J353" s="24" t="n">
        <f aca="false" ca="false" dt2D="false" dtr="false" t="normal">H353/F353</f>
        <v>241.33</v>
      </c>
    </row>
    <row hidden="false" ht="17.3500003814697" outlineLevel="0" r="354">
      <c r="A354" s="15" t="s"/>
      <c r="B354" s="15" t="s"/>
      <c r="C354" s="18" t="s">
        <v>25</v>
      </c>
      <c r="D354" s="18" t="n"/>
      <c r="E354" s="18" t="s">
        <v>19</v>
      </c>
      <c r="F354" s="18" t="n">
        <v>8</v>
      </c>
      <c r="G354" s="18" t="n">
        <v>3</v>
      </c>
      <c r="H354" s="25" t="n">
        <v>1930.64</v>
      </c>
      <c r="I354" s="20" t="s">
        <v>19</v>
      </c>
      <c r="J354" s="24" t="n">
        <f aca="false" ca="false" dt2D="false" dtr="false" t="normal">H354/F354</f>
        <v>241.33</v>
      </c>
    </row>
    <row hidden="false" ht="17.3500003814697" outlineLevel="0" r="355">
      <c r="A355" s="15" t="s"/>
      <c r="B355" s="15" t="s"/>
      <c r="C355" s="18" t="s">
        <v>68</v>
      </c>
      <c r="D355" s="18" t="n"/>
      <c r="E355" s="18" t="s">
        <v>19</v>
      </c>
      <c r="F355" s="18" t="n">
        <v>15</v>
      </c>
      <c r="G355" s="18" t="n">
        <v>4</v>
      </c>
      <c r="H355" s="25" t="n">
        <v>2104.39</v>
      </c>
      <c r="I355" s="20" t="s">
        <v>19</v>
      </c>
      <c r="J355" s="24" t="n">
        <f aca="false" ca="false" dt2D="false" dtr="false" t="normal">H355/F355</f>
        <v>140.29266666666666</v>
      </c>
    </row>
    <row hidden="false" ht="17.3500003814697" outlineLevel="0" r="356">
      <c r="A356" s="15" t="s"/>
      <c r="B356" s="17" t="s"/>
      <c r="C356" s="18" t="s">
        <v>69</v>
      </c>
      <c r="D356" s="18" t="n"/>
      <c r="E356" s="18" t="s">
        <v>19</v>
      </c>
      <c r="F356" s="18" t="n">
        <v>15</v>
      </c>
      <c r="G356" s="18" t="n">
        <v>4</v>
      </c>
      <c r="H356" s="25" t="n">
        <v>2104.39</v>
      </c>
      <c r="I356" s="20" t="s">
        <v>19</v>
      </c>
      <c r="J356" s="24" t="n">
        <f aca="false" ca="false" dt2D="false" dtr="false" t="normal">H356/F356</f>
        <v>140.29266666666666</v>
      </c>
    </row>
    <row customHeight="true" hidden="false" ht="17.3500003814697" outlineLevel="0" r="357">
      <c r="A357" s="15" t="s"/>
      <c r="B357" s="13" t="s">
        <v>74</v>
      </c>
      <c r="C357" s="18" t="s">
        <v>59</v>
      </c>
      <c r="D357" s="18" t="n"/>
      <c r="E357" s="18" t="s">
        <v>19</v>
      </c>
      <c r="F357" s="41" t="n">
        <v>12</v>
      </c>
      <c r="G357" s="18" t="n">
        <v>2</v>
      </c>
      <c r="H357" s="25" t="n">
        <v>1771.23</v>
      </c>
      <c r="I357" s="20" t="s">
        <v>19</v>
      </c>
      <c r="J357" s="24" t="n">
        <f aca="false" ca="false" dt2D="false" dtr="false" t="normal">H357/F357</f>
        <v>147.6025</v>
      </c>
    </row>
    <row hidden="false" ht="17.3500003814697" outlineLevel="0" r="358">
      <c r="A358" s="15" t="s"/>
      <c r="B358" s="15" t="s"/>
      <c r="C358" s="18" t="s">
        <v>60</v>
      </c>
      <c r="D358" s="18" t="n"/>
      <c r="E358" s="18" t="s">
        <v>19</v>
      </c>
      <c r="F358" s="41" t="n">
        <f aca="false" ca="false" dt2D="false" dtr="false" t="normal">F357*1.6</f>
        <v>19.200000000000003</v>
      </c>
      <c r="G358" s="18" t="n">
        <v>3</v>
      </c>
      <c r="H358" s="25" t="n">
        <v>1930.64</v>
      </c>
      <c r="I358" s="20" t="s">
        <v>19</v>
      </c>
      <c r="J358" s="24" t="n">
        <f aca="false" ca="false" dt2D="false" dtr="false" t="normal">H358/F358</f>
        <v>100.55416666666666</v>
      </c>
    </row>
    <row hidden="false" ht="17.3500003814697" outlineLevel="0" r="359">
      <c r="A359" s="15" t="s"/>
      <c r="B359" s="15" t="s"/>
      <c r="C359" s="18" t="s">
        <v>61</v>
      </c>
      <c r="D359" s="18" t="n"/>
      <c r="E359" s="18" t="s">
        <v>19</v>
      </c>
      <c r="F359" s="41" t="n">
        <v>11</v>
      </c>
      <c r="G359" s="18" t="n">
        <v>4</v>
      </c>
      <c r="H359" s="25" t="n">
        <v>2104.39</v>
      </c>
      <c r="I359" s="20" t="s">
        <v>19</v>
      </c>
      <c r="J359" s="24" t="n">
        <f aca="false" ca="false" dt2D="false" dtr="false" t="normal">H359/F359</f>
        <v>191.3081818181818</v>
      </c>
    </row>
    <row hidden="false" ht="17.3500003814697" outlineLevel="0" r="360">
      <c r="A360" s="15" t="s"/>
      <c r="B360" s="15" t="s"/>
      <c r="C360" s="13" t="s">
        <v>67</v>
      </c>
      <c r="D360" s="18" t="n"/>
      <c r="E360" s="18" t="s">
        <v>19</v>
      </c>
      <c r="F360" s="41" t="n">
        <v>11</v>
      </c>
      <c r="G360" s="18" t="n">
        <v>4</v>
      </c>
      <c r="H360" s="25" t="n">
        <v>2104.39</v>
      </c>
      <c r="I360" s="20" t="s">
        <v>19</v>
      </c>
      <c r="J360" s="24" t="n">
        <f aca="false" ca="false" dt2D="false" dtr="false" t="normal">H360/F360</f>
        <v>191.3081818181818</v>
      </c>
    </row>
    <row hidden="false" ht="17.3500003814697" outlineLevel="0" r="361">
      <c r="A361" s="15" t="s"/>
      <c r="B361" s="15" t="s"/>
      <c r="C361" s="18" t="s">
        <v>62</v>
      </c>
      <c r="D361" s="18" t="n"/>
      <c r="E361" s="18" t="s">
        <v>19</v>
      </c>
      <c r="F361" s="41" t="n">
        <v>11</v>
      </c>
      <c r="G361" s="18" t="n">
        <v>4</v>
      </c>
      <c r="H361" s="25" t="n">
        <v>2104.39</v>
      </c>
      <c r="I361" s="20" t="s">
        <v>19</v>
      </c>
      <c r="J361" s="24" t="n">
        <f aca="false" ca="false" dt2D="false" dtr="false" t="normal">H361/F361</f>
        <v>191.3081818181818</v>
      </c>
    </row>
    <row hidden="false" ht="17.3500003814697" outlineLevel="0" r="362">
      <c r="A362" s="15" t="s"/>
      <c r="B362" s="15" t="s"/>
      <c r="C362" s="18" t="s">
        <v>32</v>
      </c>
      <c r="D362" s="18" t="n"/>
      <c r="E362" s="18" t="s">
        <v>19</v>
      </c>
      <c r="F362" s="41" t="n">
        <v>11</v>
      </c>
      <c r="G362" s="18" t="n">
        <v>4</v>
      </c>
      <c r="H362" s="25" t="n">
        <v>2104.39</v>
      </c>
      <c r="I362" s="20" t="s">
        <v>19</v>
      </c>
      <c r="J362" s="24" t="n">
        <f aca="false" ca="false" dt2D="false" dtr="false" t="normal">H362/F362</f>
        <v>191.3081818181818</v>
      </c>
    </row>
    <row hidden="false" ht="17.3500003814697" outlineLevel="0" r="363">
      <c r="A363" s="15" t="s"/>
      <c r="B363" s="15" t="s"/>
      <c r="C363" s="18" t="s">
        <v>65</v>
      </c>
      <c r="D363" s="18" t="n"/>
      <c r="E363" s="18" t="s">
        <v>19</v>
      </c>
      <c r="F363" s="41" t="n">
        <v>6</v>
      </c>
      <c r="G363" s="18" t="n">
        <v>3</v>
      </c>
      <c r="H363" s="25" t="n">
        <v>1930.64</v>
      </c>
      <c r="I363" s="20" t="s">
        <v>19</v>
      </c>
      <c r="J363" s="24" t="n">
        <f aca="false" ca="false" dt2D="false" dtr="false" t="normal">H363/F363</f>
        <v>321.77333333333337</v>
      </c>
    </row>
    <row hidden="false" ht="17.3500003814697" outlineLevel="0" r="364">
      <c r="A364" s="15" t="s"/>
      <c r="B364" s="15" t="s"/>
      <c r="C364" s="18" t="s">
        <v>27</v>
      </c>
      <c r="D364" s="18" t="n"/>
      <c r="E364" s="18" t="s">
        <v>19</v>
      </c>
      <c r="F364" s="41" t="n">
        <v>6</v>
      </c>
      <c r="G364" s="18" t="n">
        <v>3</v>
      </c>
      <c r="H364" s="25" t="n">
        <v>1930.64</v>
      </c>
      <c r="I364" s="20" t="s">
        <v>19</v>
      </c>
      <c r="J364" s="24" t="n">
        <f aca="false" ca="false" dt2D="false" dtr="false" t="normal">H364/F364</f>
        <v>321.77333333333337</v>
      </c>
    </row>
    <row hidden="false" ht="17.3500003814697" outlineLevel="0" r="365">
      <c r="A365" s="15" t="s"/>
      <c r="B365" s="15" t="s"/>
      <c r="C365" s="18" t="s">
        <v>25</v>
      </c>
      <c r="D365" s="18" t="n"/>
      <c r="E365" s="18" t="s">
        <v>19</v>
      </c>
      <c r="F365" s="41" t="n">
        <v>6</v>
      </c>
      <c r="G365" s="18" t="n">
        <v>3</v>
      </c>
      <c r="H365" s="25" t="n">
        <v>1930.64</v>
      </c>
      <c r="I365" s="20" t="s">
        <v>19</v>
      </c>
      <c r="J365" s="24" t="n">
        <f aca="false" ca="false" dt2D="false" dtr="false" t="normal">H365/F365</f>
        <v>321.77333333333337</v>
      </c>
    </row>
    <row hidden="false" ht="17.3500003814697" outlineLevel="0" r="366">
      <c r="A366" s="15" t="s"/>
      <c r="B366" s="15" t="s"/>
      <c r="C366" s="18" t="s">
        <v>68</v>
      </c>
      <c r="D366" s="18" t="n"/>
      <c r="E366" s="18" t="s">
        <v>19</v>
      </c>
      <c r="F366" s="41" t="n">
        <v>11</v>
      </c>
      <c r="G366" s="18" t="n">
        <v>4</v>
      </c>
      <c r="H366" s="25" t="n">
        <v>2104.39</v>
      </c>
      <c r="I366" s="20" t="s">
        <v>19</v>
      </c>
      <c r="J366" s="24" t="n">
        <f aca="false" ca="false" dt2D="false" dtr="false" t="normal">H366/F366</f>
        <v>191.3081818181818</v>
      </c>
    </row>
    <row hidden="false" ht="17.3500003814697" outlineLevel="0" r="367">
      <c r="A367" s="15" t="s"/>
      <c r="B367" s="17" t="s"/>
      <c r="C367" s="18" t="s">
        <v>69</v>
      </c>
      <c r="D367" s="18" t="n"/>
      <c r="E367" s="18" t="s">
        <v>19</v>
      </c>
      <c r="F367" s="41" t="n">
        <v>11</v>
      </c>
      <c r="G367" s="18" t="n">
        <v>4</v>
      </c>
      <c r="H367" s="25" t="n">
        <v>2104.39</v>
      </c>
      <c r="I367" s="20" t="s">
        <v>19</v>
      </c>
      <c r="J367" s="24" t="n">
        <f aca="false" ca="false" dt2D="false" dtr="false" t="normal">H367/F367</f>
        <v>191.3081818181818</v>
      </c>
    </row>
    <row customHeight="true" hidden="false" ht="17.3500003814697" outlineLevel="0" r="368">
      <c r="A368" s="15" t="s"/>
      <c r="B368" s="13" t="s">
        <v>75</v>
      </c>
      <c r="C368" s="18" t="s">
        <v>59</v>
      </c>
      <c r="D368" s="18" t="n"/>
      <c r="E368" s="18" t="s">
        <v>19</v>
      </c>
      <c r="F368" s="41" t="n">
        <v>9</v>
      </c>
      <c r="G368" s="18" t="n">
        <v>2</v>
      </c>
      <c r="H368" s="25" t="n">
        <v>1771.23</v>
      </c>
      <c r="I368" s="20" t="s">
        <v>19</v>
      </c>
      <c r="J368" s="24" t="n">
        <f aca="false" ca="false" dt2D="false" dtr="false" t="normal">H368/F368</f>
        <v>196.80333333333334</v>
      </c>
    </row>
    <row hidden="false" ht="17.3500003814697" outlineLevel="0" r="369">
      <c r="A369" s="15" t="s"/>
      <c r="B369" s="15" t="s"/>
      <c r="C369" s="18" t="s">
        <v>60</v>
      </c>
      <c r="D369" s="18" t="n"/>
      <c r="E369" s="18" t="s">
        <v>19</v>
      </c>
      <c r="F369" s="41" t="n">
        <f aca="false" ca="false" dt2D="false" dtr="false" t="normal">F368*1.6</f>
        <v>14.4</v>
      </c>
      <c r="G369" s="18" t="n">
        <v>3</v>
      </c>
      <c r="H369" s="25" t="n">
        <v>1930.64</v>
      </c>
      <c r="I369" s="20" t="s">
        <v>19</v>
      </c>
      <c r="J369" s="24" t="n">
        <f aca="false" ca="false" dt2D="false" dtr="false" t="normal">H369/F369</f>
        <v>134.07222222222222</v>
      </c>
    </row>
    <row hidden="false" ht="17.3500003814697" outlineLevel="0" r="370">
      <c r="A370" s="15" t="s"/>
      <c r="B370" s="15" t="s"/>
      <c r="C370" s="18" t="s">
        <v>61</v>
      </c>
      <c r="D370" s="18" t="n"/>
      <c r="E370" s="18" t="s">
        <v>19</v>
      </c>
      <c r="F370" s="41" t="n">
        <v>8</v>
      </c>
      <c r="G370" s="18" t="n">
        <v>4</v>
      </c>
      <c r="H370" s="25" t="n">
        <v>2104.39</v>
      </c>
      <c r="I370" s="20" t="s">
        <v>19</v>
      </c>
      <c r="J370" s="24" t="n">
        <f aca="false" ca="false" dt2D="false" dtr="false" t="normal">H370/F370</f>
        <v>263.04875</v>
      </c>
    </row>
    <row hidden="false" ht="17.3500003814697" outlineLevel="0" r="371">
      <c r="A371" s="15" t="s"/>
      <c r="B371" s="15" t="s"/>
      <c r="C371" s="13" t="s">
        <v>67</v>
      </c>
      <c r="D371" s="18" t="n"/>
      <c r="E371" s="18" t="s">
        <v>19</v>
      </c>
      <c r="F371" s="18" t="n">
        <v>8</v>
      </c>
      <c r="G371" s="18" t="n">
        <v>4</v>
      </c>
      <c r="H371" s="25" t="n">
        <v>2104.39</v>
      </c>
      <c r="I371" s="20" t="s">
        <v>19</v>
      </c>
      <c r="J371" s="24" t="n">
        <f aca="false" ca="false" dt2D="false" dtr="false" t="normal">H371/F371</f>
        <v>263.04875</v>
      </c>
    </row>
    <row hidden="false" ht="17.3500003814697" outlineLevel="0" r="372">
      <c r="A372" s="15" t="s"/>
      <c r="B372" s="15" t="s"/>
      <c r="C372" s="18" t="s">
        <v>62</v>
      </c>
      <c r="D372" s="18" t="n"/>
      <c r="E372" s="18" t="s">
        <v>19</v>
      </c>
      <c r="F372" s="18" t="n">
        <v>8</v>
      </c>
      <c r="G372" s="18" t="n">
        <v>4</v>
      </c>
      <c r="H372" s="25" t="n">
        <v>2104.39</v>
      </c>
      <c r="I372" s="20" t="s">
        <v>19</v>
      </c>
      <c r="J372" s="24" t="n">
        <f aca="false" ca="false" dt2D="false" dtr="false" t="normal">H372/F372</f>
        <v>263.04875</v>
      </c>
    </row>
    <row hidden="false" ht="17.3500003814697" outlineLevel="0" r="373">
      <c r="A373" s="15" t="s"/>
      <c r="B373" s="15" t="s"/>
      <c r="C373" s="18" t="s">
        <v>32</v>
      </c>
      <c r="D373" s="18" t="n"/>
      <c r="E373" s="18" t="s">
        <v>19</v>
      </c>
      <c r="F373" s="18" t="n">
        <v>8</v>
      </c>
      <c r="G373" s="18" t="n">
        <v>4</v>
      </c>
      <c r="H373" s="25" t="n">
        <v>2104.39</v>
      </c>
      <c r="I373" s="20" t="s">
        <v>19</v>
      </c>
      <c r="J373" s="24" t="n">
        <f aca="false" ca="false" dt2D="false" dtr="false" t="normal">H373/F373</f>
        <v>263.04875</v>
      </c>
    </row>
    <row hidden="false" ht="17.3500003814697" outlineLevel="0" r="374">
      <c r="A374" s="15" t="s"/>
      <c r="B374" s="15" t="s"/>
      <c r="C374" s="18" t="s">
        <v>65</v>
      </c>
      <c r="D374" s="18" t="n"/>
      <c r="E374" s="18" t="s">
        <v>19</v>
      </c>
      <c r="F374" s="41" t="n">
        <v>4.5</v>
      </c>
      <c r="G374" s="18" t="n">
        <v>3</v>
      </c>
      <c r="H374" s="25" t="n">
        <v>1930.64</v>
      </c>
      <c r="I374" s="20" t="s">
        <v>19</v>
      </c>
      <c r="J374" s="24" t="n">
        <f aca="false" ca="false" dt2D="false" dtr="false" t="normal">H374/F374</f>
        <v>429.03111111111116</v>
      </c>
    </row>
    <row hidden="false" ht="17.3500003814697" outlineLevel="0" r="375">
      <c r="A375" s="15" t="s"/>
      <c r="B375" s="15" t="s"/>
      <c r="C375" s="18" t="s">
        <v>27</v>
      </c>
      <c r="D375" s="18" t="n"/>
      <c r="E375" s="18" t="s">
        <v>19</v>
      </c>
      <c r="F375" s="18" t="n">
        <v>4.5</v>
      </c>
      <c r="G375" s="18" t="n">
        <v>3</v>
      </c>
      <c r="H375" s="25" t="n">
        <v>1930.64</v>
      </c>
      <c r="I375" s="20" t="s">
        <v>19</v>
      </c>
      <c r="J375" s="24" t="n">
        <f aca="false" ca="false" dt2D="false" dtr="false" t="normal">H375/F375</f>
        <v>429.03111111111116</v>
      </c>
    </row>
    <row hidden="false" ht="17.3500003814697" outlineLevel="0" r="376">
      <c r="A376" s="15" t="s"/>
      <c r="B376" s="15" t="s"/>
      <c r="C376" s="18" t="s">
        <v>25</v>
      </c>
      <c r="D376" s="18" t="n"/>
      <c r="E376" s="18" t="s">
        <v>19</v>
      </c>
      <c r="F376" s="18" t="n">
        <v>4.5</v>
      </c>
      <c r="G376" s="18" t="n">
        <v>3</v>
      </c>
      <c r="H376" s="25" t="n">
        <v>1930.64</v>
      </c>
      <c r="I376" s="20" t="s">
        <v>19</v>
      </c>
      <c r="J376" s="24" t="n">
        <f aca="false" ca="false" dt2D="false" dtr="false" t="normal">H376/F376</f>
        <v>429.03111111111116</v>
      </c>
    </row>
    <row hidden="false" ht="17.3500003814697" outlineLevel="0" r="377">
      <c r="A377" s="15" t="s"/>
      <c r="B377" s="15" t="s"/>
      <c r="C377" s="18" t="s">
        <v>68</v>
      </c>
      <c r="D377" s="18" t="n"/>
      <c r="E377" s="18" t="s">
        <v>19</v>
      </c>
      <c r="F377" s="18" t="n">
        <v>8</v>
      </c>
      <c r="G377" s="18" t="n">
        <v>4</v>
      </c>
      <c r="H377" s="25" t="n">
        <v>2104.39</v>
      </c>
      <c r="I377" s="20" t="s">
        <v>19</v>
      </c>
      <c r="J377" s="24" t="n">
        <f aca="false" ca="false" dt2D="false" dtr="false" t="normal">H377/F377</f>
        <v>263.04875</v>
      </c>
    </row>
    <row hidden="false" ht="17.3500003814697" outlineLevel="0" r="378">
      <c r="A378" s="15" t="s"/>
      <c r="B378" s="17" t="s"/>
      <c r="C378" s="18" t="s">
        <v>69</v>
      </c>
      <c r="D378" s="18" t="n"/>
      <c r="E378" s="18" t="s">
        <v>19</v>
      </c>
      <c r="F378" s="18" t="n">
        <v>8</v>
      </c>
      <c r="G378" s="18" t="n">
        <v>4</v>
      </c>
      <c r="H378" s="25" t="n">
        <v>2104.39</v>
      </c>
      <c r="I378" s="20" t="s">
        <v>19</v>
      </c>
      <c r="J378" s="24" t="n">
        <f aca="false" ca="false" dt2D="false" dtr="false" t="normal">H378/F378</f>
        <v>263.04875</v>
      </c>
    </row>
    <row customHeight="true" hidden="false" ht="17.3500003814697" outlineLevel="0" r="379">
      <c r="A379" s="15" t="s"/>
      <c r="B379" s="13" t="s">
        <v>76</v>
      </c>
      <c r="C379" s="18" t="s">
        <v>59</v>
      </c>
      <c r="D379" s="18" t="n"/>
      <c r="E379" s="18" t="s">
        <v>19</v>
      </c>
      <c r="F379" s="41" t="n">
        <v>6.5</v>
      </c>
      <c r="G379" s="18" t="n">
        <v>2</v>
      </c>
      <c r="H379" s="25" t="n">
        <v>1771.23</v>
      </c>
      <c r="I379" s="20" t="s">
        <v>19</v>
      </c>
      <c r="J379" s="24" t="n">
        <f aca="false" ca="false" dt2D="false" dtr="false" t="normal">H379/F379</f>
        <v>272.49692307692305</v>
      </c>
    </row>
    <row hidden="false" ht="17.3500003814697" outlineLevel="0" r="380">
      <c r="A380" s="15" t="s"/>
      <c r="B380" s="15" t="s"/>
      <c r="C380" s="18" t="s">
        <v>60</v>
      </c>
      <c r="D380" s="18" t="n"/>
      <c r="E380" s="18" t="s">
        <v>19</v>
      </c>
      <c r="F380" s="41" t="n">
        <f aca="false" ca="false" dt2D="false" dtr="false" t="normal">F379*1.6</f>
        <v>10.4</v>
      </c>
      <c r="G380" s="18" t="n">
        <v>3</v>
      </c>
      <c r="H380" s="25" t="n">
        <v>1930.64</v>
      </c>
      <c r="I380" s="20" t="s">
        <v>19</v>
      </c>
      <c r="J380" s="24" t="n">
        <f aca="false" ca="false" dt2D="false" dtr="false" t="normal">H380/F380</f>
        <v>185.63846153846154</v>
      </c>
    </row>
    <row hidden="false" ht="17.3500003814697" outlineLevel="0" r="381">
      <c r="A381" s="15" t="s"/>
      <c r="B381" s="15" t="s"/>
      <c r="C381" s="18" t="s">
        <v>61</v>
      </c>
      <c r="D381" s="18" t="n"/>
      <c r="E381" s="18" t="s">
        <v>19</v>
      </c>
      <c r="F381" s="18" t="n">
        <v>4</v>
      </c>
      <c r="G381" s="18" t="n">
        <v>4</v>
      </c>
      <c r="H381" s="25" t="n">
        <v>2104.39</v>
      </c>
      <c r="I381" s="20" t="s">
        <v>19</v>
      </c>
      <c r="J381" s="24" t="n">
        <f aca="false" ca="false" dt2D="false" dtr="false" t="normal">H381/F381</f>
        <v>526.0975</v>
      </c>
    </row>
    <row hidden="false" ht="17.3500003814697" outlineLevel="0" r="382">
      <c r="A382" s="15" t="s"/>
      <c r="B382" s="15" t="s"/>
      <c r="C382" s="13" t="s">
        <v>67</v>
      </c>
      <c r="D382" s="18" t="n"/>
      <c r="E382" s="18" t="s">
        <v>19</v>
      </c>
      <c r="F382" s="18" t="n">
        <v>4</v>
      </c>
      <c r="G382" s="18" t="n">
        <v>4</v>
      </c>
      <c r="H382" s="25" t="n">
        <v>2104.39</v>
      </c>
      <c r="I382" s="20" t="s">
        <v>19</v>
      </c>
      <c r="J382" s="24" t="n">
        <f aca="false" ca="false" dt2D="false" dtr="false" t="normal">H382/F382</f>
        <v>526.0975</v>
      </c>
    </row>
    <row hidden="false" ht="17.3500003814697" outlineLevel="0" r="383">
      <c r="A383" s="15" t="s"/>
      <c r="B383" s="15" t="s"/>
      <c r="C383" s="18" t="s">
        <v>62</v>
      </c>
      <c r="D383" s="18" t="n"/>
      <c r="E383" s="18" t="s">
        <v>19</v>
      </c>
      <c r="F383" s="18" t="n">
        <v>4</v>
      </c>
      <c r="G383" s="18" t="n">
        <v>4</v>
      </c>
      <c r="H383" s="25" t="n">
        <v>2104.39</v>
      </c>
      <c r="I383" s="20" t="s">
        <v>19</v>
      </c>
      <c r="J383" s="24" t="n">
        <f aca="false" ca="false" dt2D="false" dtr="false" t="normal">H383/F383</f>
        <v>526.0975</v>
      </c>
    </row>
    <row hidden="false" ht="17.3500003814697" outlineLevel="0" r="384">
      <c r="A384" s="15" t="s"/>
      <c r="B384" s="15" t="s"/>
      <c r="C384" s="18" t="s">
        <v>32</v>
      </c>
      <c r="D384" s="18" t="n"/>
      <c r="E384" s="18" t="s">
        <v>19</v>
      </c>
      <c r="F384" s="18" t="n">
        <v>4</v>
      </c>
      <c r="G384" s="18" t="n">
        <v>4</v>
      </c>
      <c r="H384" s="25" t="n">
        <v>2104.39</v>
      </c>
      <c r="I384" s="20" t="s">
        <v>19</v>
      </c>
      <c r="J384" s="24" t="n">
        <f aca="false" ca="false" dt2D="false" dtr="false" t="normal">H384/F384</f>
        <v>526.0975</v>
      </c>
    </row>
    <row hidden="false" ht="17.3500003814697" outlineLevel="0" r="385">
      <c r="A385" s="15" t="s"/>
      <c r="B385" s="15" t="s"/>
      <c r="C385" s="18" t="s">
        <v>65</v>
      </c>
      <c r="D385" s="18" t="n"/>
      <c r="E385" s="18" t="s">
        <v>19</v>
      </c>
      <c r="F385" s="41" t="n">
        <v>2.5</v>
      </c>
      <c r="G385" s="18" t="n">
        <v>3</v>
      </c>
      <c r="H385" s="25" t="n">
        <v>1930.64</v>
      </c>
      <c r="I385" s="20" t="s">
        <v>19</v>
      </c>
      <c r="J385" s="24" t="n">
        <f aca="false" ca="false" dt2D="false" dtr="false" t="normal">H385/F385</f>
        <v>772.2560000000001</v>
      </c>
    </row>
    <row hidden="false" ht="17.3500003814697" outlineLevel="0" r="386">
      <c r="A386" s="15" t="s"/>
      <c r="B386" s="15" t="s"/>
      <c r="C386" s="18" t="s">
        <v>27</v>
      </c>
      <c r="D386" s="18" t="n"/>
      <c r="E386" s="18" t="s">
        <v>19</v>
      </c>
      <c r="F386" s="18" t="n">
        <v>2.5</v>
      </c>
      <c r="G386" s="18" t="n">
        <v>3</v>
      </c>
      <c r="H386" s="25" t="n">
        <v>1930.64</v>
      </c>
      <c r="I386" s="20" t="s">
        <v>19</v>
      </c>
      <c r="J386" s="24" t="n">
        <f aca="false" ca="false" dt2D="false" dtr="false" t="normal">H386/F386</f>
        <v>772.2560000000001</v>
      </c>
    </row>
    <row hidden="false" ht="17.3500003814697" outlineLevel="0" r="387">
      <c r="A387" s="15" t="s"/>
      <c r="B387" s="15" t="s"/>
      <c r="C387" s="18" t="s">
        <v>25</v>
      </c>
      <c r="D387" s="18" t="n"/>
      <c r="E387" s="18" t="s">
        <v>19</v>
      </c>
      <c r="F387" s="18" t="n">
        <v>2.5</v>
      </c>
      <c r="G387" s="18" t="n">
        <v>3</v>
      </c>
      <c r="H387" s="25" t="n">
        <v>1930.64</v>
      </c>
      <c r="I387" s="20" t="s">
        <v>19</v>
      </c>
      <c r="J387" s="24" t="n">
        <f aca="false" ca="false" dt2D="false" dtr="false" t="normal">H387/F387</f>
        <v>772.2560000000001</v>
      </c>
    </row>
    <row hidden="false" ht="17.3500003814697" outlineLevel="0" r="388">
      <c r="A388" s="15" t="s"/>
      <c r="B388" s="15" t="s"/>
      <c r="C388" s="18" t="s">
        <v>68</v>
      </c>
      <c r="D388" s="18" t="n"/>
      <c r="E388" s="18" t="s">
        <v>19</v>
      </c>
      <c r="F388" s="18" t="n">
        <v>6</v>
      </c>
      <c r="G388" s="18" t="n">
        <v>4</v>
      </c>
      <c r="H388" s="25" t="n">
        <v>2104.39</v>
      </c>
      <c r="I388" s="20" t="s">
        <v>19</v>
      </c>
      <c r="J388" s="24" t="n">
        <f aca="false" ca="false" dt2D="false" dtr="false" t="normal">H388/F388</f>
        <v>350.7316666666666</v>
      </c>
    </row>
    <row hidden="false" ht="17.3500003814697" outlineLevel="0" r="389">
      <c r="A389" s="15" t="s"/>
      <c r="B389" s="15" t="s"/>
      <c r="C389" s="18" t="s">
        <v>69</v>
      </c>
      <c r="D389" s="18" t="n"/>
      <c r="E389" s="18" t="s">
        <v>19</v>
      </c>
      <c r="F389" s="18" t="n">
        <v>6</v>
      </c>
      <c r="G389" s="18" t="n">
        <v>4</v>
      </c>
      <c r="H389" s="25" t="n">
        <v>2104.39</v>
      </c>
      <c r="I389" s="20" t="s">
        <v>19</v>
      </c>
      <c r="J389" s="24" t="n">
        <f aca="false" ca="false" dt2D="false" dtr="false" t="normal">H389/F389</f>
        <v>350.7316666666666</v>
      </c>
    </row>
    <row hidden="false" ht="17.3500003814697" outlineLevel="0" r="390">
      <c r="A390" s="17" t="s"/>
      <c r="B390" s="17" t="s"/>
      <c r="C390" s="18" t="s">
        <v>85</v>
      </c>
      <c r="D390" s="18" t="n"/>
      <c r="E390" s="18" t="s">
        <v>19</v>
      </c>
      <c r="F390" s="18" t="n">
        <v>10</v>
      </c>
      <c r="G390" s="18" t="n">
        <v>4</v>
      </c>
      <c r="H390" s="25" t="n">
        <v>2104.39</v>
      </c>
      <c r="I390" s="20" t="s">
        <v>19</v>
      </c>
      <c r="J390" s="24" t="n">
        <f aca="false" ca="false" dt2D="false" dtr="false" t="normal">H390/F390</f>
        <v>210.439</v>
      </c>
    </row>
    <row hidden="false" ht="17.3500003814697" outlineLevel="0" r="391">
      <c r="A391" s="20" t="s">
        <v>159</v>
      </c>
      <c r="B391" s="21" t="s"/>
      <c r="C391" s="21" t="s"/>
      <c r="D391" s="21" t="s"/>
      <c r="E391" s="21" t="s"/>
      <c r="F391" s="21" t="s"/>
      <c r="G391" s="21" t="s"/>
      <c r="H391" s="21" t="s"/>
      <c r="I391" s="21" t="s"/>
      <c r="J391" s="22" t="s"/>
    </row>
    <row customHeight="true" hidden="false" ht="17.3500003814697" outlineLevel="0" r="392">
      <c r="A392" s="13" t="n"/>
      <c r="B392" s="13" t="s">
        <v>160</v>
      </c>
      <c r="C392" s="18" t="s">
        <v>98</v>
      </c>
      <c r="D392" s="13" t="s">
        <v>132</v>
      </c>
      <c r="E392" s="18" t="n">
        <v>19.5</v>
      </c>
      <c r="F392" s="18" t="s">
        <v>19</v>
      </c>
      <c r="G392" s="18" t="n">
        <v>3</v>
      </c>
      <c r="H392" s="25" t="n">
        <v>1930.64</v>
      </c>
      <c r="I392" s="35" t="n">
        <f aca="false" ca="false" dt2D="false" dtr="false" t="normal">H392/E392</f>
        <v>99.0071794871795</v>
      </c>
      <c r="J392" s="24" t="s">
        <v>19</v>
      </c>
    </row>
    <row hidden="false" ht="17.3500003814697" outlineLevel="0" r="393">
      <c r="A393" s="15" t="s"/>
      <c r="B393" s="17" t="s"/>
      <c r="C393" s="18" t="s">
        <v>98</v>
      </c>
      <c r="D393" s="13" t="s">
        <v>104</v>
      </c>
      <c r="E393" s="18" t="n">
        <v>26</v>
      </c>
      <c r="F393" s="18" t="s">
        <v>19</v>
      </c>
      <c r="G393" s="18" t="n">
        <v>3</v>
      </c>
      <c r="H393" s="25" t="n">
        <v>1930.64</v>
      </c>
      <c r="I393" s="35" t="n">
        <f aca="false" ca="false" dt2D="false" dtr="false" t="normal">H393/E393</f>
        <v>74.25538461538461</v>
      </c>
      <c r="J393" s="24" t="s">
        <v>19</v>
      </c>
    </row>
    <row customHeight="true" hidden="false" ht="17.3500003814697" outlineLevel="0" r="394">
      <c r="A394" s="15" t="s"/>
      <c r="B394" s="13" t="s">
        <v>77</v>
      </c>
      <c r="C394" s="18" t="s">
        <v>98</v>
      </c>
      <c r="D394" s="13" t="s">
        <v>132</v>
      </c>
      <c r="E394" s="18" t="n">
        <v>24.2</v>
      </c>
      <c r="F394" s="18" t="s">
        <v>19</v>
      </c>
      <c r="G394" s="18" t="n">
        <v>3</v>
      </c>
      <c r="H394" s="25" t="n">
        <v>1930.64</v>
      </c>
      <c r="I394" s="35" t="n">
        <f aca="false" ca="false" dt2D="false" dtr="false" t="normal">H394/E394</f>
        <v>79.77851239669423</v>
      </c>
      <c r="J394" s="24" t="s">
        <v>19</v>
      </c>
    </row>
    <row hidden="false" ht="17.3500003814697" outlineLevel="0" r="395">
      <c r="A395" s="15" t="s"/>
      <c r="B395" s="17" t="s"/>
      <c r="C395" s="18" t="s">
        <v>161</v>
      </c>
      <c r="D395" s="13" t="s">
        <v>132</v>
      </c>
      <c r="E395" s="18" t="n">
        <v>22</v>
      </c>
      <c r="F395" s="18" t="s">
        <v>19</v>
      </c>
      <c r="G395" s="18" t="n">
        <v>3</v>
      </c>
      <c r="H395" s="25" t="n">
        <v>1930.64</v>
      </c>
      <c r="I395" s="35" t="n">
        <f aca="false" ca="false" dt2D="false" dtr="false" t="normal">H395/E395</f>
        <v>87.75636363636364</v>
      </c>
      <c r="J395" s="24" t="s">
        <v>19</v>
      </c>
    </row>
    <row customHeight="true" hidden="false" ht="17.3500003814697" outlineLevel="0" r="396">
      <c r="A396" s="15" t="s"/>
      <c r="B396" s="13" t="s">
        <v>137</v>
      </c>
      <c r="C396" s="18" t="s">
        <v>98</v>
      </c>
      <c r="D396" s="13" t="s">
        <v>140</v>
      </c>
      <c r="E396" s="18" t="s">
        <v>19</v>
      </c>
      <c r="F396" s="18" t="n">
        <v>24</v>
      </c>
      <c r="G396" s="18" t="n">
        <v>4</v>
      </c>
      <c r="H396" s="25" t="n">
        <v>2104.39</v>
      </c>
      <c r="I396" s="24" t="s">
        <v>19</v>
      </c>
      <c r="J396" s="24" t="n">
        <f aca="false" ca="false" dt2D="false" dtr="false" t="normal">H396/F396</f>
        <v>87.68291666666666</v>
      </c>
    </row>
    <row hidden="false" ht="17.3500003814697" outlineLevel="0" r="397">
      <c r="A397" s="15" t="s"/>
      <c r="B397" s="15" t="s"/>
      <c r="C397" s="18" t="s">
        <v>98</v>
      </c>
      <c r="D397" s="13" t="s">
        <v>141</v>
      </c>
      <c r="E397" s="18" t="s">
        <v>19</v>
      </c>
      <c r="F397" s="18" t="n">
        <v>18</v>
      </c>
      <c r="G397" s="18" t="n">
        <v>4</v>
      </c>
      <c r="H397" s="25" t="n">
        <v>2104.39</v>
      </c>
      <c r="I397" s="24" t="s">
        <v>19</v>
      </c>
      <c r="J397" s="24" t="n">
        <f aca="false" ca="false" dt2D="false" dtr="false" t="normal">H397/F397</f>
        <v>116.91055555555555</v>
      </c>
    </row>
    <row hidden="false" ht="17.3500003814697" outlineLevel="0" r="398">
      <c r="A398" s="15" t="s"/>
      <c r="B398" s="15" t="s"/>
      <c r="C398" s="18" t="s">
        <v>98</v>
      </c>
      <c r="D398" s="13" t="s">
        <v>162</v>
      </c>
      <c r="E398" s="18" t="s">
        <v>19</v>
      </c>
      <c r="F398" s="18" t="n">
        <v>17</v>
      </c>
      <c r="G398" s="18" t="n">
        <v>4</v>
      </c>
      <c r="H398" s="25" t="n">
        <v>2104.39</v>
      </c>
      <c r="I398" s="24" t="s">
        <v>19</v>
      </c>
      <c r="J398" s="24" t="n">
        <f aca="false" ca="false" dt2D="false" dtr="false" t="normal">H398/F398</f>
        <v>123.78764705882352</v>
      </c>
    </row>
    <row hidden="false" ht="17.3500003814697" outlineLevel="0" r="399">
      <c r="A399" s="15" t="s"/>
      <c r="B399" s="17" t="s"/>
      <c r="C399" s="18" t="s">
        <v>32</v>
      </c>
      <c r="D399" s="13" t="s">
        <v>141</v>
      </c>
      <c r="E399" s="18" t="s">
        <v>19</v>
      </c>
      <c r="F399" s="18" t="n">
        <v>26</v>
      </c>
      <c r="G399" s="18" t="n">
        <v>4</v>
      </c>
      <c r="H399" s="25" t="n">
        <v>2104.39</v>
      </c>
      <c r="I399" s="24" t="s">
        <v>19</v>
      </c>
      <c r="J399" s="24" t="n">
        <f aca="false" ca="false" dt2D="false" dtr="false" t="normal">H399/F399</f>
        <v>80.93807692307692</v>
      </c>
    </row>
    <row hidden="false" ht="17.3500003814697" outlineLevel="0" r="400">
      <c r="A400" s="15" t="s"/>
      <c r="B400" s="13" t="s">
        <v>163</v>
      </c>
      <c r="C400" s="18" t="s">
        <v>164</v>
      </c>
      <c r="D400" s="18" t="n"/>
      <c r="E400" s="18" t="s">
        <v>19</v>
      </c>
      <c r="F400" s="18" t="n">
        <v>26</v>
      </c>
      <c r="G400" s="18" t="n">
        <v>4</v>
      </c>
      <c r="H400" s="25" t="n">
        <v>2104.39</v>
      </c>
      <c r="I400" s="24" t="s">
        <v>19</v>
      </c>
      <c r="J400" s="24" t="n">
        <f aca="false" ca="false" dt2D="false" dtr="false" t="normal">H400/F400</f>
        <v>80.93807692307692</v>
      </c>
    </row>
    <row hidden="false" ht="17.3500003814697" outlineLevel="0" r="401">
      <c r="A401" s="15" t="s"/>
      <c r="B401" s="13" t="s">
        <v>165</v>
      </c>
      <c r="C401" s="18" t="s">
        <v>98</v>
      </c>
      <c r="D401" s="18" t="n"/>
      <c r="E401" s="18" t="s">
        <v>19</v>
      </c>
      <c r="F401" s="18" t="n">
        <v>30</v>
      </c>
      <c r="G401" s="18" t="n">
        <v>4</v>
      </c>
      <c r="H401" s="25" t="n">
        <v>2104.39</v>
      </c>
      <c r="I401" s="24" t="s">
        <v>19</v>
      </c>
      <c r="J401" s="24" t="n">
        <f aca="false" ca="false" dt2D="false" dtr="false" t="normal">H401/F401</f>
        <v>70.14633333333333</v>
      </c>
    </row>
    <row hidden="false" ht="17.3500003814697" outlineLevel="0" r="402">
      <c r="A402" s="15" t="s"/>
      <c r="B402" s="13" t="s">
        <v>153</v>
      </c>
      <c r="C402" s="18" t="s">
        <v>98</v>
      </c>
      <c r="D402" s="13" t="s">
        <v>154</v>
      </c>
      <c r="E402" s="18" t="s">
        <v>19</v>
      </c>
      <c r="F402" s="18" t="n">
        <v>25</v>
      </c>
      <c r="G402" s="18" t="n">
        <v>5</v>
      </c>
      <c r="H402" s="25" t="n">
        <v>2293.79</v>
      </c>
      <c r="I402" s="24" t="s">
        <v>19</v>
      </c>
      <c r="J402" s="24" t="n">
        <f aca="false" ca="false" dt2D="false" dtr="false" t="normal">H402/F402</f>
        <v>91.7516</v>
      </c>
    </row>
    <row customHeight="true" hidden="false" ht="17.3500003814697" outlineLevel="0" r="403">
      <c r="A403" s="15" t="s"/>
      <c r="B403" s="13" t="s">
        <v>166</v>
      </c>
      <c r="C403" s="18" t="s">
        <v>167</v>
      </c>
      <c r="D403" s="18" t="n"/>
      <c r="E403" s="18" t="s">
        <v>19</v>
      </c>
      <c r="F403" s="18" t="n">
        <v>25</v>
      </c>
      <c r="G403" s="18" t="n">
        <v>4</v>
      </c>
      <c r="H403" s="25" t="n">
        <v>2104.39</v>
      </c>
      <c r="I403" s="24" t="s">
        <v>19</v>
      </c>
      <c r="J403" s="24" t="n">
        <f aca="false" ca="false" dt2D="false" dtr="false" t="normal">H403/F403</f>
        <v>84.17559999999999</v>
      </c>
    </row>
    <row hidden="false" ht="17.3500003814697" outlineLevel="0" r="404">
      <c r="A404" s="15" t="s"/>
      <c r="B404" s="17" t="s"/>
      <c r="C404" s="18" t="s">
        <v>168</v>
      </c>
      <c r="D404" s="13" t="s">
        <v>169</v>
      </c>
      <c r="E404" s="18" t="s">
        <v>19</v>
      </c>
      <c r="F404" s="18" t="n">
        <v>40</v>
      </c>
      <c r="G404" s="18" t="n">
        <v>4</v>
      </c>
      <c r="H404" s="25" t="n">
        <v>2104.39</v>
      </c>
      <c r="I404" s="24" t="s">
        <v>19</v>
      </c>
      <c r="J404" s="24" t="n">
        <f aca="false" ca="false" dt2D="false" dtr="false" t="normal">H404/F404</f>
        <v>52.60975</v>
      </c>
    </row>
    <row hidden="false" ht="48.5" outlineLevel="0" r="405">
      <c r="A405" s="15" t="s"/>
      <c r="B405" s="13" t="s">
        <v>170</v>
      </c>
      <c r="C405" s="18" t="n"/>
      <c r="D405" s="18" t="n"/>
      <c r="E405" s="18" t="s">
        <v>19</v>
      </c>
      <c r="F405" s="18" t="n">
        <v>10</v>
      </c>
      <c r="G405" s="18" t="n">
        <v>2</v>
      </c>
      <c r="H405" s="25" t="n">
        <v>1771.23</v>
      </c>
      <c r="I405" s="24" t="s">
        <v>19</v>
      </c>
      <c r="J405" s="24" t="n">
        <f aca="false" ca="false" dt2D="false" dtr="false" t="normal">H405/F405</f>
        <v>177.123</v>
      </c>
    </row>
    <row hidden="false" ht="32.7999992370605" outlineLevel="0" r="406">
      <c r="A406" s="17" t="s"/>
      <c r="B406" s="13" t="s">
        <v>171</v>
      </c>
      <c r="C406" s="18" t="n"/>
      <c r="D406" s="13" t="s">
        <v>172</v>
      </c>
      <c r="E406" s="18" t="s">
        <v>19</v>
      </c>
      <c r="F406" s="18" t="n">
        <v>53</v>
      </c>
      <c r="G406" s="18" t="n">
        <v>5</v>
      </c>
      <c r="H406" s="25" t="n">
        <v>2293.79</v>
      </c>
      <c r="I406" s="24" t="s">
        <v>19</v>
      </c>
      <c r="J406" s="24" t="n">
        <f aca="false" ca="false" dt2D="false" dtr="false" t="normal">H406/F406</f>
        <v>43.27905660377358</v>
      </c>
    </row>
    <row hidden="false" ht="17.3500003814697" outlineLevel="0" r="407">
      <c r="A407" s="20" t="s">
        <v>173</v>
      </c>
      <c r="B407" s="21" t="s"/>
      <c r="C407" s="21" t="s"/>
      <c r="D407" s="21" t="s"/>
      <c r="E407" s="21" t="s"/>
      <c r="F407" s="21" t="s"/>
      <c r="G407" s="21" t="s"/>
      <c r="H407" s="21" t="s"/>
      <c r="I407" s="21" t="s"/>
      <c r="J407" s="22" t="s"/>
    </row>
    <row customHeight="true" hidden="false" ht="17.3500003814697" outlineLevel="0" r="408">
      <c r="A408" s="13" t="s">
        <v>174</v>
      </c>
      <c r="B408" s="13" t="s">
        <v>175</v>
      </c>
      <c r="C408" s="18" t="s">
        <v>27</v>
      </c>
      <c r="D408" s="13" t="s">
        <v>176</v>
      </c>
      <c r="E408" s="18" t="n">
        <f aca="false" ca="false" dt2D="false" dtr="false" t="normal">E473+3</f>
        <v>16.5</v>
      </c>
      <c r="F408" s="18" t="s">
        <v>19</v>
      </c>
      <c r="G408" s="18" t="n">
        <v>5</v>
      </c>
      <c r="H408" s="25" t="n">
        <v>2293.79</v>
      </c>
      <c r="I408" s="24" t="n">
        <f aca="false" ca="false" dt2D="false" dtr="false" t="normal">H408/E408</f>
        <v>139.01757575757574</v>
      </c>
      <c r="J408" s="20" t="s">
        <v>19</v>
      </c>
    </row>
    <row hidden="false" ht="17.3500003814697" outlineLevel="0" r="409">
      <c r="A409" s="15" t="s"/>
      <c r="B409" s="15" t="s"/>
      <c r="C409" s="18" t="s">
        <v>32</v>
      </c>
      <c r="D409" s="13" t="s">
        <v>28</v>
      </c>
      <c r="E409" s="18" t="n">
        <f aca="false" ca="false" dt2D="false" dtr="false" t="normal">E474+3</f>
        <v>22</v>
      </c>
      <c r="F409" s="18" t="s">
        <v>19</v>
      </c>
      <c r="G409" s="18" t="n">
        <v>5</v>
      </c>
      <c r="H409" s="25" t="n">
        <v>2293.79</v>
      </c>
      <c r="I409" s="24" t="n">
        <f aca="false" ca="false" dt2D="false" dtr="false" t="normal">H409/E409</f>
        <v>104.26318181818182</v>
      </c>
      <c r="J409" s="20" t="s">
        <v>19</v>
      </c>
    </row>
    <row hidden="false" ht="17.3500003814697" outlineLevel="0" r="410">
      <c r="A410" s="15" t="s"/>
      <c r="B410" s="15" t="s"/>
      <c r="C410" s="18" t="s">
        <v>32</v>
      </c>
      <c r="D410" s="13" t="s">
        <v>177</v>
      </c>
      <c r="E410" s="18" t="n">
        <v>8.3</v>
      </c>
      <c r="F410" s="18" t="s">
        <v>19</v>
      </c>
      <c r="G410" s="18" t="n">
        <v>5</v>
      </c>
      <c r="H410" s="25" t="n">
        <v>2293.79</v>
      </c>
      <c r="I410" s="24" t="n">
        <f aca="false" ca="false" dt2D="false" dtr="false" t="normal">H410/E410</f>
        <v>276.3602409638554</v>
      </c>
      <c r="J410" s="20" t="s">
        <v>19</v>
      </c>
    </row>
    <row hidden="false" ht="17.3500003814697" outlineLevel="0" r="411">
      <c r="A411" s="15" t="s"/>
      <c r="B411" s="15" t="s"/>
      <c r="C411" s="18" t="s">
        <v>27</v>
      </c>
      <c r="D411" s="13" t="s">
        <v>28</v>
      </c>
      <c r="E411" s="18" t="n">
        <f aca="false" ca="false" dt2D="false" dtr="false" t="normal">E475+3</f>
        <v>21</v>
      </c>
      <c r="F411" s="18" t="s">
        <v>19</v>
      </c>
      <c r="G411" s="18" t="n">
        <v>5</v>
      </c>
      <c r="H411" s="25" t="n">
        <v>2293.79</v>
      </c>
      <c r="I411" s="24" t="n">
        <f aca="false" ca="false" dt2D="false" dtr="false" t="normal">H411/E411</f>
        <v>109.22809523809524</v>
      </c>
      <c r="J411" s="20" t="s">
        <v>19</v>
      </c>
    </row>
    <row hidden="false" ht="17.3500003814697" outlineLevel="0" r="412">
      <c r="A412" s="15" t="s"/>
      <c r="B412" s="15" t="s"/>
      <c r="C412" s="18" t="s">
        <v>25</v>
      </c>
      <c r="D412" s="13" t="s">
        <v>28</v>
      </c>
      <c r="E412" s="18" t="n">
        <f aca="false" ca="false" dt2D="false" dtr="false" t="normal">E476+3</f>
        <v>21</v>
      </c>
      <c r="F412" s="18" t="s">
        <v>19</v>
      </c>
      <c r="G412" s="18" t="n">
        <v>5</v>
      </c>
      <c r="H412" s="25" t="n">
        <v>2293.79</v>
      </c>
      <c r="I412" s="24" t="n">
        <f aca="false" ca="false" dt2D="false" dtr="false" t="normal">H412/E412</f>
        <v>109.22809523809524</v>
      </c>
      <c r="J412" s="20" t="s">
        <v>19</v>
      </c>
    </row>
    <row hidden="false" ht="17.3500003814697" outlineLevel="0" r="413">
      <c r="A413" s="15" t="s"/>
      <c r="B413" s="15" t="s"/>
      <c r="C413" s="18" t="s">
        <v>25</v>
      </c>
      <c r="D413" s="13" t="s">
        <v>178</v>
      </c>
      <c r="E413" s="18" t="n">
        <f aca="false" ca="false" dt2D="false" dtr="false" t="normal">E477+1</f>
        <v>5.2</v>
      </c>
      <c r="F413" s="18" t="s">
        <v>19</v>
      </c>
      <c r="G413" s="18" t="n">
        <v>5</v>
      </c>
      <c r="H413" s="25" t="n">
        <v>2293.79</v>
      </c>
      <c r="I413" s="24" t="n">
        <f aca="false" ca="false" dt2D="false" dtr="false" t="normal">H413/E413</f>
        <v>441.11346153846154</v>
      </c>
      <c r="J413" s="20" t="s">
        <v>19</v>
      </c>
    </row>
    <row hidden="false" ht="17.3500003814697" outlineLevel="0" r="414">
      <c r="A414" s="15" t="s"/>
      <c r="B414" s="15" t="s"/>
      <c r="C414" s="18" t="s">
        <v>25</v>
      </c>
      <c r="D414" s="13" t="s">
        <v>179</v>
      </c>
      <c r="E414" s="18" t="n">
        <f aca="false" ca="false" dt2D="false" dtr="false" t="normal">E478+3</f>
        <v>9.4</v>
      </c>
      <c r="F414" s="18" t="s">
        <v>19</v>
      </c>
      <c r="G414" s="18" t="n">
        <v>5</v>
      </c>
      <c r="H414" s="25" t="n">
        <v>2293.79</v>
      </c>
      <c r="I414" s="24" t="n">
        <f aca="false" ca="false" dt2D="false" dtr="false" t="normal">H414/E414</f>
        <v>244.02021276595744</v>
      </c>
      <c r="J414" s="20" t="s">
        <v>19</v>
      </c>
    </row>
    <row hidden="false" ht="32.7999992370605" outlineLevel="0" r="415">
      <c r="A415" s="15" t="s"/>
      <c r="B415" s="15" t="s"/>
      <c r="C415" s="13" t="s">
        <v>180</v>
      </c>
      <c r="D415" s="18" t="n"/>
      <c r="E415" s="41" t="n">
        <f aca="false" ca="false" dt2D="false" dtr="false" t="normal">6.654+3</f>
        <v>9.654</v>
      </c>
      <c r="F415" s="18" t="s">
        <v>19</v>
      </c>
      <c r="G415" s="18" t="n">
        <v>6</v>
      </c>
      <c r="H415" s="25" t="n">
        <v>2500.23</v>
      </c>
      <c r="I415" s="24" t="n">
        <f aca="false" ca="false" dt2D="false" dtr="false" t="normal">H415/E415</f>
        <v>258.9838408949658</v>
      </c>
      <c r="J415" s="20" t="s">
        <v>19</v>
      </c>
    </row>
    <row hidden="false" ht="17.3500003814697" outlineLevel="0" r="416">
      <c r="A416" s="15" t="s"/>
      <c r="B416" s="15" t="s"/>
      <c r="C416" s="18" t="s">
        <v>181</v>
      </c>
      <c r="D416" s="18" t="n"/>
      <c r="E416" s="18" t="n">
        <f aca="false" ca="false" dt2D="false" dtr="false" t="normal">E480+3</f>
        <v>13</v>
      </c>
      <c r="F416" s="18" t="s">
        <v>19</v>
      </c>
      <c r="G416" s="18" t="n">
        <v>6</v>
      </c>
      <c r="H416" s="25" t="n">
        <v>2500.23</v>
      </c>
      <c r="I416" s="24" t="n">
        <f aca="false" ca="false" dt2D="false" dtr="false" t="normal">H416/E416</f>
        <v>192.32538461538462</v>
      </c>
      <c r="J416" s="20" t="s">
        <v>19</v>
      </c>
    </row>
    <row hidden="false" ht="17.3500003814697" outlineLevel="0" r="417">
      <c r="A417" s="15" t="s"/>
      <c r="B417" s="17" t="s"/>
      <c r="C417" s="18" t="s">
        <v>45</v>
      </c>
      <c r="D417" s="18" t="n"/>
      <c r="E417" s="18" t="n">
        <f aca="false" ca="false" dt2D="false" dtr="false" t="normal">E481+3</f>
        <v>13</v>
      </c>
      <c r="F417" s="18" t="s">
        <v>19</v>
      </c>
      <c r="G417" s="18" t="n">
        <v>6</v>
      </c>
      <c r="H417" s="25" t="n">
        <v>2500.23</v>
      </c>
      <c r="I417" s="24" t="n">
        <f aca="false" ca="false" dt2D="false" dtr="false" t="normal">H417/E417</f>
        <v>192.32538461538462</v>
      </c>
      <c r="J417" s="20" t="s">
        <v>19</v>
      </c>
    </row>
    <row customHeight="true" hidden="false" ht="17.3500003814697" outlineLevel="0" r="418">
      <c r="A418" s="15" t="s"/>
      <c r="B418" s="13" t="s">
        <v>58</v>
      </c>
      <c r="C418" s="18" t="s">
        <v>59</v>
      </c>
      <c r="D418" s="18" t="n"/>
      <c r="E418" s="18" t="s">
        <v>19</v>
      </c>
      <c r="F418" s="41" t="n">
        <v>33.6</v>
      </c>
      <c r="G418" s="18" t="n">
        <v>2</v>
      </c>
      <c r="H418" s="25" t="n">
        <v>1771.23</v>
      </c>
      <c r="I418" s="20" t="s">
        <v>19</v>
      </c>
      <c r="J418" s="24" t="n">
        <f aca="false" ca="false" dt2D="false" dtr="false" t="normal">H418/F418</f>
        <v>52.71517857142857</v>
      </c>
    </row>
    <row hidden="false" ht="17.3500003814697" outlineLevel="0" r="419">
      <c r="A419" s="15" t="s"/>
      <c r="B419" s="15" t="s"/>
      <c r="C419" s="18" t="s">
        <v>60</v>
      </c>
      <c r="D419" s="18" t="n"/>
      <c r="E419" s="18" t="s">
        <v>19</v>
      </c>
      <c r="F419" s="41" t="n">
        <v>53.8</v>
      </c>
      <c r="G419" s="18" t="n">
        <v>3</v>
      </c>
      <c r="H419" s="25" t="n">
        <v>1930.64</v>
      </c>
      <c r="I419" s="20" t="s">
        <v>19</v>
      </c>
      <c r="J419" s="24" t="n">
        <f aca="false" ca="false" dt2D="false" dtr="false" t="normal">H419/F419</f>
        <v>35.88550185873606</v>
      </c>
    </row>
    <row hidden="false" ht="17.3500003814697" outlineLevel="0" r="420">
      <c r="A420" s="15" t="s"/>
      <c r="B420" s="15" t="s"/>
      <c r="C420" s="18" t="s">
        <v>61</v>
      </c>
      <c r="D420" s="18" t="n"/>
      <c r="E420" s="18" t="s">
        <v>19</v>
      </c>
      <c r="F420" s="41" t="n">
        <v>29.8</v>
      </c>
      <c r="G420" s="18" t="n">
        <v>4</v>
      </c>
      <c r="H420" s="25" t="n">
        <v>2104.39</v>
      </c>
      <c r="I420" s="20" t="s">
        <v>19</v>
      </c>
      <c r="J420" s="24" t="n">
        <f aca="false" ca="false" dt2D="false" dtr="false" t="normal">H420/F420</f>
        <v>70.61711409395973</v>
      </c>
    </row>
    <row hidden="false" ht="17.3500003814697" outlineLevel="0" r="421">
      <c r="A421" s="15" t="s"/>
      <c r="B421" s="15" t="s"/>
      <c r="C421" s="18" t="s">
        <v>62</v>
      </c>
      <c r="D421" s="18" t="n"/>
      <c r="E421" s="18" t="s">
        <v>19</v>
      </c>
      <c r="F421" s="41" t="n">
        <v>29.8</v>
      </c>
      <c r="G421" s="18" t="n">
        <v>4</v>
      </c>
      <c r="H421" s="25" t="n">
        <v>2104.39</v>
      </c>
      <c r="I421" s="20" t="s">
        <v>19</v>
      </c>
      <c r="J421" s="24" t="n">
        <f aca="false" ca="false" dt2D="false" dtr="false" t="normal">H421/F421</f>
        <v>70.61711409395973</v>
      </c>
    </row>
    <row hidden="false" ht="17.3500003814697" outlineLevel="0" r="422">
      <c r="A422" s="15" t="s"/>
      <c r="B422" s="15" t="s"/>
      <c r="C422" s="18" t="s">
        <v>32</v>
      </c>
      <c r="D422" s="18" t="n"/>
      <c r="E422" s="18" t="s">
        <v>19</v>
      </c>
      <c r="F422" s="41" t="n">
        <v>29.8</v>
      </c>
      <c r="G422" s="18" t="n">
        <v>4</v>
      </c>
      <c r="H422" s="25" t="n">
        <v>2104.39</v>
      </c>
      <c r="I422" s="20" t="s">
        <v>19</v>
      </c>
      <c r="J422" s="24" t="n">
        <f aca="false" ca="false" dt2D="false" dtr="false" t="normal">H422/F422</f>
        <v>70.61711409395973</v>
      </c>
    </row>
    <row hidden="false" ht="17.3500003814697" outlineLevel="0" r="423">
      <c r="A423" s="15" t="s"/>
      <c r="B423" s="15" t="s"/>
      <c r="C423" s="18" t="s">
        <v>63</v>
      </c>
      <c r="D423" s="18" t="n"/>
      <c r="E423" s="18" t="s">
        <v>19</v>
      </c>
      <c r="F423" s="41" t="n">
        <v>29.8</v>
      </c>
      <c r="G423" s="18" t="n">
        <v>4</v>
      </c>
      <c r="H423" s="25" t="n">
        <v>2104.39</v>
      </c>
      <c r="I423" s="20" t="s">
        <v>19</v>
      </c>
      <c r="J423" s="24" t="n">
        <f aca="false" ca="false" dt2D="false" dtr="false" t="normal">H423/F423</f>
        <v>70.61711409395973</v>
      </c>
    </row>
    <row hidden="false" ht="17.3500003814697" outlineLevel="0" r="424">
      <c r="A424" s="15" t="s"/>
      <c r="B424" s="15" t="s"/>
      <c r="C424" s="18" t="s">
        <v>64</v>
      </c>
      <c r="D424" s="18" t="n"/>
      <c r="E424" s="18" t="s">
        <v>19</v>
      </c>
      <c r="F424" s="41" t="n">
        <v>29.8</v>
      </c>
      <c r="G424" s="18" t="n">
        <v>4</v>
      </c>
      <c r="H424" s="25" t="n">
        <v>2104.39</v>
      </c>
      <c r="I424" s="20" t="s">
        <v>19</v>
      </c>
      <c r="J424" s="24" t="n">
        <f aca="false" ca="false" dt2D="false" dtr="false" t="normal">H424/F424</f>
        <v>70.61711409395973</v>
      </c>
    </row>
    <row hidden="false" ht="17.3500003814697" outlineLevel="0" r="425">
      <c r="A425" s="15" t="s"/>
      <c r="B425" s="15" t="s"/>
      <c r="C425" s="18" t="s">
        <v>65</v>
      </c>
      <c r="D425" s="18" t="n"/>
      <c r="E425" s="18" t="s">
        <v>19</v>
      </c>
      <c r="F425" s="41" t="n">
        <v>14.4</v>
      </c>
      <c r="G425" s="18" t="n">
        <v>3</v>
      </c>
      <c r="H425" s="25" t="n">
        <v>1930.64</v>
      </c>
      <c r="I425" s="20" t="s">
        <v>19</v>
      </c>
      <c r="J425" s="24" t="n">
        <f aca="false" ca="false" dt2D="false" dtr="false" t="normal">H425/F425</f>
        <v>134.07222222222222</v>
      </c>
    </row>
    <row hidden="false" ht="17.3500003814697" outlineLevel="0" r="426">
      <c r="A426" s="15" t="s"/>
      <c r="B426" s="15" t="s"/>
      <c r="C426" s="18" t="s">
        <v>66</v>
      </c>
      <c r="D426" s="18" t="n"/>
      <c r="E426" s="18" t="s">
        <v>19</v>
      </c>
      <c r="F426" s="41" t="n">
        <v>14.4</v>
      </c>
      <c r="G426" s="18" t="n">
        <v>3</v>
      </c>
      <c r="H426" s="25" t="n">
        <v>1930.64</v>
      </c>
      <c r="I426" s="20" t="s">
        <v>19</v>
      </c>
      <c r="J426" s="24" t="n">
        <f aca="false" ca="false" dt2D="false" dtr="false" t="normal">H426/F426</f>
        <v>134.07222222222222</v>
      </c>
    </row>
    <row hidden="false" ht="17.3500003814697" outlineLevel="0" r="427">
      <c r="A427" s="15" t="s"/>
      <c r="B427" s="15" t="s"/>
      <c r="C427" s="18" t="s">
        <v>27</v>
      </c>
      <c r="D427" s="18" t="n"/>
      <c r="E427" s="18" t="s">
        <v>19</v>
      </c>
      <c r="F427" s="41" t="n">
        <v>15</v>
      </c>
      <c r="G427" s="18" t="n">
        <v>3</v>
      </c>
      <c r="H427" s="25" t="n">
        <v>1930.64</v>
      </c>
      <c r="I427" s="20" t="s">
        <v>19</v>
      </c>
      <c r="J427" s="24" t="n">
        <f aca="false" ca="false" dt2D="false" dtr="false" t="normal">H427/F427</f>
        <v>128.70933333333335</v>
      </c>
    </row>
    <row hidden="false" ht="17.3500003814697" outlineLevel="0" r="428">
      <c r="A428" s="15" t="s"/>
      <c r="B428" s="15" t="s"/>
      <c r="C428" s="18" t="s">
        <v>25</v>
      </c>
      <c r="D428" s="18" t="n"/>
      <c r="E428" s="18" t="s">
        <v>19</v>
      </c>
      <c r="F428" s="41" t="n">
        <v>15</v>
      </c>
      <c r="G428" s="18" t="n">
        <v>3</v>
      </c>
      <c r="H428" s="25" t="n">
        <v>1930.64</v>
      </c>
      <c r="I428" s="20" t="s">
        <v>19</v>
      </c>
      <c r="J428" s="24" t="n">
        <f aca="false" ca="false" dt2D="false" dtr="false" t="normal">H428/F428</f>
        <v>128.70933333333335</v>
      </c>
    </row>
    <row hidden="false" ht="32.7999992370605" outlineLevel="0" r="429">
      <c r="A429" s="15" t="s"/>
      <c r="B429" s="15" t="s"/>
      <c r="C429" s="18" t="s">
        <v>70</v>
      </c>
      <c r="D429" s="13" t="s">
        <v>71</v>
      </c>
      <c r="E429" s="18" t="s">
        <v>19</v>
      </c>
      <c r="F429" s="41" t="n">
        <v>30</v>
      </c>
      <c r="G429" s="18" t="n">
        <v>4</v>
      </c>
      <c r="H429" s="25" t="n">
        <v>2104.39</v>
      </c>
      <c r="I429" s="20" t="s">
        <v>19</v>
      </c>
      <c r="J429" s="24" t="n">
        <f aca="false" ca="false" dt2D="false" dtr="false" t="normal">H429/F429</f>
        <v>70.14633333333333</v>
      </c>
    </row>
    <row hidden="false" ht="32.7999992370605" outlineLevel="0" r="430">
      <c r="A430" s="15" t="s"/>
      <c r="B430" s="15" t="s"/>
      <c r="C430" s="18" t="s">
        <v>70</v>
      </c>
      <c r="D430" s="13" t="s">
        <v>73</v>
      </c>
      <c r="E430" s="18" t="s">
        <v>19</v>
      </c>
      <c r="F430" s="41" t="n">
        <v>32.4</v>
      </c>
      <c r="G430" s="18" t="n">
        <v>4</v>
      </c>
      <c r="H430" s="25" t="n">
        <v>2104.39</v>
      </c>
      <c r="I430" s="20" t="s">
        <v>19</v>
      </c>
      <c r="J430" s="24" t="n">
        <f aca="false" ca="false" dt2D="false" dtr="false" t="normal">H430/F430</f>
        <v>64.95030864197531</v>
      </c>
    </row>
    <row hidden="false" ht="17.3500003814697" outlineLevel="0" r="431">
      <c r="A431" s="15" t="s"/>
      <c r="B431" s="17" t="s"/>
      <c r="C431" s="13" t="s">
        <v>67</v>
      </c>
      <c r="D431" s="18" t="n"/>
      <c r="E431" s="18" t="s">
        <v>19</v>
      </c>
      <c r="F431" s="18" t="n">
        <v>29.8</v>
      </c>
      <c r="G431" s="18" t="n">
        <v>4</v>
      </c>
      <c r="H431" s="25" t="n">
        <v>2104.39</v>
      </c>
      <c r="I431" s="20" t="s">
        <v>19</v>
      </c>
      <c r="J431" s="24" t="n">
        <f aca="false" ca="false" dt2D="false" dtr="false" t="normal">H431/F431</f>
        <v>70.61711409395973</v>
      </c>
    </row>
    <row customHeight="true" hidden="false" ht="17.3500003814697" outlineLevel="0" r="432">
      <c r="A432" s="15" t="s"/>
      <c r="B432" s="13" t="s">
        <v>74</v>
      </c>
      <c r="C432" s="18" t="s">
        <v>59</v>
      </c>
      <c r="D432" s="18" t="n"/>
      <c r="E432" s="18" t="s">
        <v>19</v>
      </c>
      <c r="F432" s="41" t="n">
        <v>28.8</v>
      </c>
      <c r="G432" s="18" t="n">
        <v>2</v>
      </c>
      <c r="H432" s="25" t="n">
        <v>1771.23</v>
      </c>
      <c r="I432" s="20" t="s">
        <v>19</v>
      </c>
      <c r="J432" s="24" t="n">
        <f aca="false" ca="false" dt2D="false" dtr="false" t="normal">H432/F432</f>
        <v>61.501041666666666</v>
      </c>
    </row>
    <row hidden="false" ht="17.3500003814697" outlineLevel="0" r="433">
      <c r="A433" s="15" t="s"/>
      <c r="B433" s="15" t="s"/>
      <c r="C433" s="18" t="s">
        <v>60</v>
      </c>
      <c r="D433" s="18" t="n"/>
      <c r="E433" s="18" t="s">
        <v>19</v>
      </c>
      <c r="F433" s="41" t="n">
        <v>46.1</v>
      </c>
      <c r="G433" s="18" t="n">
        <v>3</v>
      </c>
      <c r="H433" s="25" t="n">
        <v>1930.64</v>
      </c>
      <c r="I433" s="20" t="s">
        <v>19</v>
      </c>
      <c r="J433" s="24" t="n">
        <f aca="false" ca="false" dt2D="false" dtr="false" t="normal">H433/F433</f>
        <v>41.87939262472885</v>
      </c>
    </row>
    <row hidden="false" ht="17.3500003814697" outlineLevel="0" r="434">
      <c r="A434" s="15" t="s"/>
      <c r="B434" s="15" t="s"/>
      <c r="C434" s="18" t="s">
        <v>61</v>
      </c>
      <c r="D434" s="18" t="n"/>
      <c r="E434" s="18" t="s">
        <v>19</v>
      </c>
      <c r="F434" s="41" t="n">
        <v>25</v>
      </c>
      <c r="G434" s="18" t="n">
        <v>4</v>
      </c>
      <c r="H434" s="25" t="n">
        <v>2104.39</v>
      </c>
      <c r="I434" s="20" t="s">
        <v>19</v>
      </c>
      <c r="J434" s="24" t="n">
        <f aca="false" ca="false" dt2D="false" dtr="false" t="normal">H434/F434</f>
        <v>84.17559999999999</v>
      </c>
    </row>
    <row hidden="false" ht="17.3500003814697" outlineLevel="0" r="435">
      <c r="A435" s="15" t="s"/>
      <c r="B435" s="15" t="s"/>
      <c r="C435" s="18" t="s">
        <v>62</v>
      </c>
      <c r="D435" s="18" t="n"/>
      <c r="E435" s="18" t="s">
        <v>19</v>
      </c>
      <c r="F435" s="41" t="n">
        <v>25</v>
      </c>
      <c r="G435" s="18" t="n">
        <v>4</v>
      </c>
      <c r="H435" s="25" t="n">
        <v>2104.39</v>
      </c>
      <c r="I435" s="20" t="s">
        <v>19</v>
      </c>
      <c r="J435" s="24" t="n">
        <f aca="false" ca="false" dt2D="false" dtr="false" t="normal">H435/F435</f>
        <v>84.17559999999999</v>
      </c>
    </row>
    <row hidden="false" ht="17.3500003814697" outlineLevel="0" r="436">
      <c r="A436" s="15" t="s"/>
      <c r="B436" s="15" t="s"/>
      <c r="C436" s="18" t="s">
        <v>32</v>
      </c>
      <c r="D436" s="18" t="n"/>
      <c r="E436" s="18" t="s">
        <v>19</v>
      </c>
      <c r="F436" s="41" t="n">
        <v>25</v>
      </c>
      <c r="G436" s="18" t="n">
        <v>4</v>
      </c>
      <c r="H436" s="25" t="n">
        <v>2104.39</v>
      </c>
      <c r="I436" s="20" t="s">
        <v>19</v>
      </c>
      <c r="J436" s="24" t="n">
        <f aca="false" ca="false" dt2D="false" dtr="false" t="normal">H436/F436</f>
        <v>84.17559999999999</v>
      </c>
    </row>
    <row hidden="false" ht="17.3500003814697" outlineLevel="0" r="437">
      <c r="A437" s="15" t="s"/>
      <c r="B437" s="15" t="s"/>
      <c r="C437" s="18" t="s">
        <v>63</v>
      </c>
      <c r="D437" s="18" t="n"/>
      <c r="E437" s="18" t="s">
        <v>19</v>
      </c>
      <c r="F437" s="41" t="n">
        <v>25</v>
      </c>
      <c r="G437" s="18" t="n">
        <v>4</v>
      </c>
      <c r="H437" s="25" t="n">
        <v>2104.39</v>
      </c>
      <c r="I437" s="20" t="s">
        <v>19</v>
      </c>
      <c r="J437" s="24" t="n">
        <f aca="false" ca="false" dt2D="false" dtr="false" t="normal">H437/F437</f>
        <v>84.17559999999999</v>
      </c>
    </row>
    <row hidden="false" ht="17.3500003814697" outlineLevel="0" r="438">
      <c r="A438" s="15" t="s"/>
      <c r="B438" s="15" t="s"/>
      <c r="C438" s="18" t="s">
        <v>64</v>
      </c>
      <c r="D438" s="18" t="n"/>
      <c r="E438" s="18" t="s">
        <v>19</v>
      </c>
      <c r="F438" s="41" t="n">
        <v>25</v>
      </c>
      <c r="G438" s="18" t="n">
        <v>4</v>
      </c>
      <c r="H438" s="25" t="n">
        <v>2104.39</v>
      </c>
      <c r="I438" s="20" t="s">
        <v>19</v>
      </c>
      <c r="J438" s="24" t="n">
        <f aca="false" ca="false" dt2D="false" dtr="false" t="normal">H438/F438</f>
        <v>84.17559999999999</v>
      </c>
    </row>
    <row hidden="false" ht="17.3500003814697" outlineLevel="0" r="439">
      <c r="A439" s="15" t="s"/>
      <c r="B439" s="15" t="s"/>
      <c r="C439" s="18" t="s">
        <v>65</v>
      </c>
      <c r="D439" s="18" t="n"/>
      <c r="E439" s="18" t="s">
        <v>19</v>
      </c>
      <c r="F439" s="41" t="n">
        <v>12</v>
      </c>
      <c r="G439" s="18" t="n">
        <v>3</v>
      </c>
      <c r="H439" s="25" t="n">
        <v>1930.64</v>
      </c>
      <c r="I439" s="20" t="s">
        <v>19</v>
      </c>
      <c r="J439" s="24" t="n">
        <f aca="false" ca="false" dt2D="false" dtr="false" t="normal">H439/F439</f>
        <v>160.88666666666668</v>
      </c>
    </row>
    <row hidden="false" ht="17.3500003814697" outlineLevel="0" r="440">
      <c r="A440" s="15" t="s"/>
      <c r="B440" s="15" t="s"/>
      <c r="C440" s="18" t="s">
        <v>27</v>
      </c>
      <c r="D440" s="18" t="n"/>
      <c r="E440" s="18" t="s">
        <v>19</v>
      </c>
      <c r="F440" s="41" t="n">
        <v>16.2</v>
      </c>
      <c r="G440" s="18" t="n">
        <v>3</v>
      </c>
      <c r="H440" s="25" t="n">
        <v>1930.64</v>
      </c>
      <c r="I440" s="20" t="s">
        <v>19</v>
      </c>
      <c r="J440" s="24" t="n">
        <f aca="false" ca="false" dt2D="false" dtr="false" t="normal">H440/F440</f>
        <v>119.17530864197532</v>
      </c>
    </row>
    <row hidden="false" ht="17.3500003814697" outlineLevel="0" r="441">
      <c r="A441" s="15" t="s"/>
      <c r="B441" s="15" t="s"/>
      <c r="C441" s="18" t="s">
        <v>25</v>
      </c>
      <c r="D441" s="18" t="n"/>
      <c r="E441" s="18" t="s">
        <v>19</v>
      </c>
      <c r="F441" s="41" t="n">
        <v>16.2</v>
      </c>
      <c r="G441" s="18" t="n">
        <v>3</v>
      </c>
      <c r="H441" s="25" t="n">
        <v>1930.64</v>
      </c>
      <c r="I441" s="20" t="s">
        <v>19</v>
      </c>
      <c r="J441" s="24" t="n">
        <f aca="false" ca="false" dt2D="false" dtr="false" t="normal">H441/F441</f>
        <v>119.17530864197532</v>
      </c>
    </row>
    <row hidden="false" ht="32.7999992370605" outlineLevel="0" r="442">
      <c r="A442" s="15" t="s"/>
      <c r="B442" s="15" t="s"/>
      <c r="C442" s="18" t="s">
        <v>70</v>
      </c>
      <c r="D442" s="13" t="s">
        <v>71</v>
      </c>
      <c r="E442" s="18" t="s">
        <v>19</v>
      </c>
      <c r="F442" s="41" t="n">
        <v>19.2</v>
      </c>
      <c r="G442" s="18" t="n">
        <v>4</v>
      </c>
      <c r="H442" s="25" t="n">
        <v>2104.39</v>
      </c>
      <c r="I442" s="20" t="s">
        <v>19</v>
      </c>
      <c r="J442" s="24" t="n">
        <f aca="false" ca="false" dt2D="false" dtr="false" t="normal">H442/F442</f>
        <v>109.60364583333333</v>
      </c>
    </row>
    <row hidden="false" ht="32.7999992370605" outlineLevel="0" r="443">
      <c r="A443" s="15" t="s"/>
      <c r="B443" s="15" t="s"/>
      <c r="C443" s="18" t="s">
        <v>70</v>
      </c>
      <c r="D443" s="13" t="s">
        <v>73</v>
      </c>
      <c r="E443" s="18" t="s">
        <v>19</v>
      </c>
      <c r="F443" s="41" t="n">
        <v>21.6</v>
      </c>
      <c r="G443" s="18" t="n">
        <v>4</v>
      </c>
      <c r="H443" s="25" t="n">
        <v>2104.39</v>
      </c>
      <c r="I443" s="20" t="s">
        <v>19</v>
      </c>
      <c r="J443" s="24" t="n">
        <f aca="false" ca="false" dt2D="false" dtr="false" t="normal">H443/F443</f>
        <v>97.42546296296295</v>
      </c>
    </row>
    <row hidden="false" ht="17.3500003814697" outlineLevel="0" r="444">
      <c r="A444" s="15" t="s"/>
      <c r="B444" s="17" t="s"/>
      <c r="C444" s="13" t="s">
        <v>67</v>
      </c>
      <c r="D444" s="18" t="n"/>
      <c r="E444" s="18" t="s">
        <v>19</v>
      </c>
      <c r="F444" s="18" t="n">
        <v>25</v>
      </c>
      <c r="G444" s="18" t="n">
        <v>4</v>
      </c>
      <c r="H444" s="25" t="n">
        <v>2104.39</v>
      </c>
      <c r="I444" s="20" t="s">
        <v>19</v>
      </c>
      <c r="J444" s="24" t="n">
        <f aca="false" ca="false" dt2D="false" dtr="false" t="normal">H444/F444</f>
        <v>84.17559999999999</v>
      </c>
    </row>
    <row customHeight="true" hidden="false" ht="17.3500003814697" outlineLevel="0" r="445">
      <c r="A445" s="15" t="s"/>
      <c r="B445" s="13" t="s">
        <v>75</v>
      </c>
      <c r="C445" s="18" t="s">
        <v>59</v>
      </c>
      <c r="D445" s="18" t="n"/>
      <c r="E445" s="18" t="s">
        <v>19</v>
      </c>
      <c r="F445" s="41" t="n">
        <v>22.8</v>
      </c>
      <c r="G445" s="18" t="n">
        <v>2</v>
      </c>
      <c r="H445" s="25" t="n">
        <v>1771.23</v>
      </c>
      <c r="I445" s="20" t="s">
        <v>19</v>
      </c>
      <c r="J445" s="24" t="n">
        <f aca="false" ca="false" dt2D="false" dtr="false" t="normal">H445/F445</f>
        <v>77.68552631578947</v>
      </c>
    </row>
    <row hidden="false" ht="17.3500003814697" outlineLevel="0" r="446">
      <c r="A446" s="15" t="s"/>
      <c r="B446" s="15" t="s"/>
      <c r="C446" s="18" t="s">
        <v>60</v>
      </c>
      <c r="D446" s="18" t="n"/>
      <c r="E446" s="18" t="s">
        <v>19</v>
      </c>
      <c r="F446" s="41" t="n">
        <v>36.5</v>
      </c>
      <c r="G446" s="18" t="n">
        <v>3</v>
      </c>
      <c r="H446" s="25" t="n">
        <v>1930.64</v>
      </c>
      <c r="I446" s="20" t="s">
        <v>19</v>
      </c>
      <c r="J446" s="24" t="n">
        <f aca="false" ca="false" dt2D="false" dtr="false" t="normal">H446/F446</f>
        <v>52.89424657534247</v>
      </c>
    </row>
    <row hidden="false" ht="17.3500003814697" outlineLevel="0" r="447">
      <c r="A447" s="15" t="s"/>
      <c r="B447" s="15" t="s"/>
      <c r="C447" s="18" t="s">
        <v>61</v>
      </c>
      <c r="D447" s="18" t="n"/>
      <c r="E447" s="18" t="s">
        <v>19</v>
      </c>
      <c r="F447" s="41" t="n">
        <v>19.8</v>
      </c>
      <c r="G447" s="18" t="n">
        <v>4</v>
      </c>
      <c r="H447" s="25" t="n">
        <v>2104.39</v>
      </c>
      <c r="I447" s="20" t="s">
        <v>19</v>
      </c>
      <c r="J447" s="24" t="n">
        <f aca="false" ca="false" dt2D="false" dtr="false" t="normal">H447/F447</f>
        <v>106.28232323232322</v>
      </c>
    </row>
    <row hidden="false" ht="17.3500003814697" outlineLevel="0" r="448">
      <c r="A448" s="15" t="s"/>
      <c r="B448" s="15" t="s"/>
      <c r="C448" s="18" t="s">
        <v>62</v>
      </c>
      <c r="D448" s="18" t="n"/>
      <c r="E448" s="18" t="s">
        <v>19</v>
      </c>
      <c r="F448" s="41" t="n">
        <v>19.8</v>
      </c>
      <c r="G448" s="18" t="n">
        <v>4</v>
      </c>
      <c r="H448" s="25" t="n">
        <v>2104.39</v>
      </c>
      <c r="I448" s="20" t="s">
        <v>19</v>
      </c>
      <c r="J448" s="24" t="n">
        <f aca="false" ca="false" dt2D="false" dtr="false" t="normal">H448/F448</f>
        <v>106.28232323232322</v>
      </c>
    </row>
    <row hidden="false" ht="17.3500003814697" outlineLevel="0" r="449">
      <c r="A449" s="15" t="s"/>
      <c r="B449" s="15" t="s"/>
      <c r="C449" s="18" t="s">
        <v>32</v>
      </c>
      <c r="D449" s="18" t="n"/>
      <c r="E449" s="18" t="s">
        <v>19</v>
      </c>
      <c r="F449" s="41" t="n">
        <v>19.8</v>
      </c>
      <c r="G449" s="18" t="n">
        <v>4</v>
      </c>
      <c r="H449" s="25" t="n">
        <v>2104.39</v>
      </c>
      <c r="I449" s="20" t="s">
        <v>19</v>
      </c>
      <c r="J449" s="24" t="n">
        <f aca="false" ca="false" dt2D="false" dtr="false" t="normal">H449/F449</f>
        <v>106.28232323232322</v>
      </c>
    </row>
    <row hidden="false" ht="17.3500003814697" outlineLevel="0" r="450">
      <c r="A450" s="15" t="s"/>
      <c r="B450" s="15" t="s"/>
      <c r="C450" s="18" t="s">
        <v>63</v>
      </c>
      <c r="D450" s="18" t="n"/>
      <c r="E450" s="18" t="s">
        <v>19</v>
      </c>
      <c r="F450" s="41" t="n">
        <v>19.8</v>
      </c>
      <c r="G450" s="18" t="n">
        <v>4</v>
      </c>
      <c r="H450" s="25" t="n">
        <v>2104.39</v>
      </c>
      <c r="I450" s="20" t="s">
        <v>19</v>
      </c>
      <c r="J450" s="24" t="n">
        <f aca="false" ca="false" dt2D="false" dtr="false" t="normal">H450/F450</f>
        <v>106.28232323232322</v>
      </c>
    </row>
    <row hidden="false" ht="17.3500003814697" outlineLevel="0" r="451">
      <c r="A451" s="15" t="s"/>
      <c r="B451" s="15" t="s"/>
      <c r="C451" s="18" t="s">
        <v>64</v>
      </c>
      <c r="D451" s="18" t="n"/>
      <c r="E451" s="18" t="s">
        <v>19</v>
      </c>
      <c r="F451" s="41" t="n">
        <v>19.8</v>
      </c>
      <c r="G451" s="18" t="n">
        <v>4</v>
      </c>
      <c r="H451" s="25" t="n">
        <v>2104.39</v>
      </c>
      <c r="I451" s="20" t="s">
        <v>19</v>
      </c>
      <c r="J451" s="24" t="n">
        <f aca="false" ca="false" dt2D="false" dtr="false" t="normal">H451/F451</f>
        <v>106.28232323232322</v>
      </c>
    </row>
    <row hidden="false" ht="17.3500003814697" outlineLevel="0" r="452">
      <c r="A452" s="15" t="s"/>
      <c r="B452" s="15" t="s"/>
      <c r="C452" s="18" t="s">
        <v>65</v>
      </c>
      <c r="D452" s="18" t="n"/>
      <c r="E452" s="18" t="s">
        <v>19</v>
      </c>
      <c r="F452" s="41" t="n">
        <v>9.6</v>
      </c>
      <c r="G452" s="18" t="n">
        <v>3</v>
      </c>
      <c r="H452" s="25" t="n">
        <v>1930.64</v>
      </c>
      <c r="I452" s="20" t="s">
        <v>19</v>
      </c>
      <c r="J452" s="24" t="n">
        <f aca="false" ca="false" dt2D="false" dtr="false" t="normal">H452/F452</f>
        <v>201.10833333333335</v>
      </c>
    </row>
    <row hidden="false" ht="17.3500003814697" outlineLevel="0" r="453">
      <c r="A453" s="15" t="s"/>
      <c r="B453" s="15" t="s"/>
      <c r="C453" s="18" t="s">
        <v>27</v>
      </c>
      <c r="D453" s="18" t="n"/>
      <c r="E453" s="18" t="s">
        <v>19</v>
      </c>
      <c r="F453" s="41" t="n">
        <v>13.8</v>
      </c>
      <c r="G453" s="18" t="n">
        <v>3</v>
      </c>
      <c r="H453" s="25" t="n">
        <v>1930.64</v>
      </c>
      <c r="I453" s="20" t="s">
        <v>19</v>
      </c>
      <c r="J453" s="24" t="n">
        <f aca="false" ca="false" dt2D="false" dtr="false" t="normal">H453/F453</f>
        <v>139.90144927536232</v>
      </c>
    </row>
    <row hidden="false" ht="17.3500003814697" outlineLevel="0" r="454">
      <c r="A454" s="15" t="s"/>
      <c r="B454" s="15" t="s"/>
      <c r="C454" s="18" t="s">
        <v>25</v>
      </c>
      <c r="D454" s="18" t="n"/>
      <c r="E454" s="18" t="s">
        <v>19</v>
      </c>
      <c r="F454" s="41" t="n">
        <v>13.8</v>
      </c>
      <c r="G454" s="18" t="n">
        <v>3</v>
      </c>
      <c r="H454" s="25" t="n">
        <v>1930.64</v>
      </c>
      <c r="I454" s="20" t="s">
        <v>19</v>
      </c>
      <c r="J454" s="24" t="n">
        <f aca="false" ca="false" dt2D="false" dtr="false" t="normal">H454/F454</f>
        <v>139.90144927536232</v>
      </c>
    </row>
    <row hidden="false" ht="32.7999992370605" outlineLevel="0" r="455">
      <c r="A455" s="15" t="s"/>
      <c r="B455" s="15" t="s"/>
      <c r="C455" s="18" t="s">
        <v>70</v>
      </c>
      <c r="D455" s="13" t="s">
        <v>71</v>
      </c>
      <c r="E455" s="18" t="s">
        <v>19</v>
      </c>
      <c r="F455" s="41" t="n">
        <v>16.8</v>
      </c>
      <c r="G455" s="18" t="n">
        <v>4</v>
      </c>
      <c r="H455" s="25" t="n">
        <v>2104.39</v>
      </c>
      <c r="I455" s="20" t="s">
        <v>19</v>
      </c>
      <c r="J455" s="24" t="n">
        <f aca="false" ca="false" dt2D="false" dtr="false" t="normal">H455/F455</f>
        <v>125.26130952380952</v>
      </c>
    </row>
    <row hidden="false" ht="32.7999992370605" outlineLevel="0" r="456">
      <c r="A456" s="15" t="s"/>
      <c r="B456" s="15" t="s"/>
      <c r="C456" s="18" t="s">
        <v>70</v>
      </c>
      <c r="D456" s="13" t="s">
        <v>73</v>
      </c>
      <c r="E456" s="18" t="s">
        <v>19</v>
      </c>
      <c r="F456" s="41" t="n">
        <v>19.2</v>
      </c>
      <c r="G456" s="18" t="n">
        <v>4</v>
      </c>
      <c r="H456" s="25" t="n">
        <v>2104.39</v>
      </c>
      <c r="I456" s="20" t="s">
        <v>19</v>
      </c>
      <c r="J456" s="24" t="n">
        <f aca="false" ca="false" dt2D="false" dtr="false" t="normal">H456/F456</f>
        <v>109.60364583333333</v>
      </c>
    </row>
    <row hidden="false" ht="17.3500003814697" outlineLevel="0" r="457">
      <c r="A457" s="15" t="s"/>
      <c r="B457" s="15" t="s"/>
      <c r="C457" s="18" t="s">
        <v>68</v>
      </c>
      <c r="D457" s="18" t="n"/>
      <c r="E457" s="18" t="s">
        <v>19</v>
      </c>
      <c r="F457" s="41" t="n">
        <v>19.8</v>
      </c>
      <c r="G457" s="18" t="n">
        <v>4</v>
      </c>
      <c r="H457" s="25" t="n">
        <v>2104.39</v>
      </c>
      <c r="I457" s="20" t="s">
        <v>19</v>
      </c>
      <c r="J457" s="24" t="n">
        <f aca="false" ca="false" dt2D="false" dtr="false" t="normal">H457/F457</f>
        <v>106.28232323232322</v>
      </c>
    </row>
    <row hidden="false" ht="17.3500003814697" outlineLevel="0" r="458">
      <c r="A458" s="15" t="s"/>
      <c r="B458" s="15" t="s"/>
      <c r="C458" s="18" t="s">
        <v>69</v>
      </c>
      <c r="D458" s="18" t="n"/>
      <c r="E458" s="18" t="s">
        <v>19</v>
      </c>
      <c r="F458" s="41" t="n">
        <v>19.8</v>
      </c>
      <c r="G458" s="18" t="n">
        <v>4</v>
      </c>
      <c r="H458" s="25" t="n">
        <v>2104.39</v>
      </c>
      <c r="I458" s="20" t="s">
        <v>19</v>
      </c>
      <c r="J458" s="24" t="n">
        <f aca="false" ca="false" dt2D="false" dtr="false" t="normal">H458/F458</f>
        <v>106.28232323232322</v>
      </c>
    </row>
    <row hidden="false" ht="17.3500003814697" outlineLevel="0" r="459">
      <c r="A459" s="15" t="s"/>
      <c r="B459" s="17" t="s"/>
      <c r="C459" s="13" t="s">
        <v>67</v>
      </c>
      <c r="D459" s="18" t="n"/>
      <c r="E459" s="18" t="s">
        <v>19</v>
      </c>
      <c r="F459" s="18" t="n">
        <v>19.8</v>
      </c>
      <c r="G459" s="18" t="n">
        <v>4</v>
      </c>
      <c r="H459" s="25" t="n">
        <v>2104.39</v>
      </c>
      <c r="I459" s="20" t="s">
        <v>19</v>
      </c>
      <c r="J459" s="24" t="n">
        <f aca="false" ca="false" dt2D="false" dtr="false" t="normal">H459/F459</f>
        <v>106.28232323232322</v>
      </c>
    </row>
    <row customHeight="true" hidden="false" ht="17.3500003814697" outlineLevel="0" r="460">
      <c r="A460" s="15" t="s"/>
      <c r="B460" s="13" t="s">
        <v>76</v>
      </c>
      <c r="C460" s="18" t="s">
        <v>59</v>
      </c>
      <c r="D460" s="18" t="n"/>
      <c r="E460" s="18" t="s">
        <v>19</v>
      </c>
      <c r="F460" s="41" t="n">
        <v>18</v>
      </c>
      <c r="G460" s="18" t="n">
        <v>2</v>
      </c>
      <c r="H460" s="25" t="n">
        <v>1771.23</v>
      </c>
      <c r="I460" s="20" t="s">
        <v>19</v>
      </c>
      <c r="J460" s="24" t="n">
        <f aca="false" ca="false" dt2D="false" dtr="false" t="normal">H460/F460</f>
        <v>98.40166666666667</v>
      </c>
    </row>
    <row hidden="false" ht="17.3500003814697" outlineLevel="0" r="461">
      <c r="A461" s="15" t="s"/>
      <c r="B461" s="15" t="s"/>
      <c r="C461" s="18" t="s">
        <v>60</v>
      </c>
      <c r="D461" s="18" t="n"/>
      <c r="E461" s="18" t="s">
        <v>19</v>
      </c>
      <c r="F461" s="41" t="n">
        <v>28.8</v>
      </c>
      <c r="G461" s="18" t="n">
        <v>3</v>
      </c>
      <c r="H461" s="25" t="n">
        <v>1930.64</v>
      </c>
      <c r="I461" s="20" t="s">
        <v>19</v>
      </c>
      <c r="J461" s="24" t="n">
        <f aca="false" ca="false" dt2D="false" dtr="false" t="normal">H461/F461</f>
        <v>67.03611111111111</v>
      </c>
    </row>
    <row hidden="false" ht="17.3500003814697" outlineLevel="0" r="462">
      <c r="A462" s="15" t="s"/>
      <c r="B462" s="15" t="s"/>
      <c r="C462" s="18" t="s">
        <v>61</v>
      </c>
      <c r="D462" s="18" t="n"/>
      <c r="E462" s="18" t="s">
        <v>19</v>
      </c>
      <c r="F462" s="41" t="n">
        <v>15.6</v>
      </c>
      <c r="G462" s="18" t="n">
        <v>4</v>
      </c>
      <c r="H462" s="25" t="n">
        <v>2104.39</v>
      </c>
      <c r="I462" s="20" t="s">
        <v>19</v>
      </c>
      <c r="J462" s="24" t="n">
        <f aca="false" ca="false" dt2D="false" dtr="false" t="normal">H462/F462</f>
        <v>134.89679487179487</v>
      </c>
    </row>
    <row hidden="false" ht="17.3500003814697" outlineLevel="0" r="463">
      <c r="A463" s="15" t="s"/>
      <c r="B463" s="15" t="s"/>
      <c r="C463" s="18" t="s">
        <v>62</v>
      </c>
      <c r="D463" s="18" t="n"/>
      <c r="E463" s="18" t="s">
        <v>19</v>
      </c>
      <c r="F463" s="41" t="n">
        <v>15.6</v>
      </c>
      <c r="G463" s="18" t="n">
        <v>4</v>
      </c>
      <c r="H463" s="25" t="n">
        <v>2104.39</v>
      </c>
      <c r="I463" s="20" t="s">
        <v>19</v>
      </c>
      <c r="J463" s="24" t="n">
        <f aca="false" ca="false" dt2D="false" dtr="false" t="normal">H463/F463</f>
        <v>134.89679487179487</v>
      </c>
    </row>
    <row hidden="false" ht="17.3500003814697" outlineLevel="0" r="464">
      <c r="A464" s="15" t="s"/>
      <c r="B464" s="15" t="s"/>
      <c r="C464" s="18" t="s">
        <v>32</v>
      </c>
      <c r="D464" s="18" t="n"/>
      <c r="E464" s="18" t="s">
        <v>19</v>
      </c>
      <c r="F464" s="41" t="n">
        <v>15.6</v>
      </c>
      <c r="G464" s="18" t="n">
        <v>4</v>
      </c>
      <c r="H464" s="25" t="n">
        <v>2104.39</v>
      </c>
      <c r="I464" s="20" t="s">
        <v>19</v>
      </c>
      <c r="J464" s="24" t="n">
        <f aca="false" ca="false" dt2D="false" dtr="false" t="normal">H464/F464</f>
        <v>134.89679487179487</v>
      </c>
    </row>
    <row hidden="false" ht="17.3500003814697" outlineLevel="0" r="465">
      <c r="A465" s="15" t="s"/>
      <c r="B465" s="15" t="s"/>
      <c r="C465" s="18" t="s">
        <v>63</v>
      </c>
      <c r="D465" s="18" t="n"/>
      <c r="E465" s="18" t="s">
        <v>19</v>
      </c>
      <c r="F465" s="41" t="n">
        <v>15.6</v>
      </c>
      <c r="G465" s="18" t="n">
        <v>4</v>
      </c>
      <c r="H465" s="25" t="n">
        <v>2104.39</v>
      </c>
      <c r="I465" s="20" t="s">
        <v>19</v>
      </c>
      <c r="J465" s="24" t="n">
        <f aca="false" ca="false" dt2D="false" dtr="false" t="normal">H465/F465</f>
        <v>134.89679487179487</v>
      </c>
    </row>
    <row hidden="false" ht="17.3500003814697" outlineLevel="0" r="466">
      <c r="A466" s="15" t="s"/>
      <c r="B466" s="15" t="s"/>
      <c r="C466" s="18" t="s">
        <v>64</v>
      </c>
      <c r="D466" s="18" t="n"/>
      <c r="E466" s="18" t="s">
        <v>19</v>
      </c>
      <c r="F466" s="41" t="n">
        <v>15.6</v>
      </c>
      <c r="G466" s="18" t="n">
        <v>4</v>
      </c>
      <c r="H466" s="25" t="n">
        <v>2104.39</v>
      </c>
      <c r="I466" s="20" t="s">
        <v>19</v>
      </c>
      <c r="J466" s="24" t="n">
        <f aca="false" ca="false" dt2D="false" dtr="false" t="normal">H466/F466</f>
        <v>134.89679487179487</v>
      </c>
    </row>
    <row hidden="false" ht="17.3500003814697" outlineLevel="0" r="467">
      <c r="A467" s="15" t="s"/>
      <c r="B467" s="15" t="s"/>
      <c r="C467" s="18" t="s">
        <v>65</v>
      </c>
      <c r="D467" s="18" t="n"/>
      <c r="E467" s="18" t="s">
        <v>19</v>
      </c>
      <c r="F467" s="41" t="n">
        <v>7.2</v>
      </c>
      <c r="G467" s="18" t="n">
        <v>3</v>
      </c>
      <c r="H467" s="25" t="n">
        <v>1930.64</v>
      </c>
      <c r="I467" s="20" t="s">
        <v>19</v>
      </c>
      <c r="J467" s="24" t="n">
        <f aca="false" ca="false" dt2D="false" dtr="false" t="normal">H467/F467</f>
        <v>268.14444444444445</v>
      </c>
    </row>
    <row hidden="false" ht="17.3500003814697" outlineLevel="0" r="468">
      <c r="A468" s="15" t="s"/>
      <c r="B468" s="15" t="s"/>
      <c r="C468" s="18" t="s">
        <v>27</v>
      </c>
      <c r="D468" s="18" t="n"/>
      <c r="E468" s="18" t="s">
        <v>19</v>
      </c>
      <c r="F468" s="41" t="n">
        <v>11.4</v>
      </c>
      <c r="G468" s="18" t="n">
        <v>3</v>
      </c>
      <c r="H468" s="25" t="n">
        <v>1930.64</v>
      </c>
      <c r="I468" s="20" t="s">
        <v>19</v>
      </c>
      <c r="J468" s="24" t="n">
        <f aca="false" ca="false" dt2D="false" dtr="false" t="normal">H468/F468</f>
        <v>169.3543859649123</v>
      </c>
    </row>
    <row hidden="false" ht="17.3500003814697" outlineLevel="0" r="469">
      <c r="A469" s="15" t="s"/>
      <c r="B469" s="15" t="s"/>
      <c r="C469" s="18" t="s">
        <v>25</v>
      </c>
      <c r="D469" s="18" t="n"/>
      <c r="E469" s="18" t="s">
        <v>19</v>
      </c>
      <c r="F469" s="41" t="n">
        <v>11.4</v>
      </c>
      <c r="G469" s="18" t="n">
        <v>3</v>
      </c>
      <c r="H469" s="25" t="n">
        <v>1930.64</v>
      </c>
      <c r="I469" s="20" t="s">
        <v>19</v>
      </c>
      <c r="J469" s="24" t="n">
        <f aca="false" ca="false" dt2D="false" dtr="false" t="normal">H469/F469</f>
        <v>169.3543859649123</v>
      </c>
    </row>
    <row hidden="false" ht="32.7999992370605" outlineLevel="0" r="470">
      <c r="A470" s="15" t="s"/>
      <c r="B470" s="15" t="s"/>
      <c r="C470" s="18" t="s">
        <v>70</v>
      </c>
      <c r="D470" s="13" t="s">
        <v>71</v>
      </c>
      <c r="E470" s="18" t="s">
        <v>19</v>
      </c>
      <c r="F470" s="41" t="n">
        <v>14.4</v>
      </c>
      <c r="G470" s="18" t="n">
        <v>4</v>
      </c>
      <c r="H470" s="25" t="n">
        <v>2104.39</v>
      </c>
      <c r="I470" s="20" t="s">
        <v>19</v>
      </c>
      <c r="J470" s="24" t="n">
        <f aca="false" ca="false" dt2D="false" dtr="false" t="normal">H470/F470</f>
        <v>146.13819444444442</v>
      </c>
    </row>
    <row hidden="false" ht="32.7999992370605" outlineLevel="0" r="471">
      <c r="A471" s="15" t="s"/>
      <c r="B471" s="15" t="s"/>
      <c r="C471" s="18" t="s">
        <v>70</v>
      </c>
      <c r="D471" s="13" t="s">
        <v>73</v>
      </c>
      <c r="E471" s="18" t="s">
        <v>19</v>
      </c>
      <c r="F471" s="41" t="n">
        <v>16.8</v>
      </c>
      <c r="G471" s="18" t="n">
        <v>4</v>
      </c>
      <c r="H471" s="25" t="n">
        <v>2104.39</v>
      </c>
      <c r="I471" s="20" t="s">
        <v>19</v>
      </c>
      <c r="J471" s="24" t="n">
        <f aca="false" ca="false" dt2D="false" dtr="false" t="normal">H471/F471</f>
        <v>125.26130952380952</v>
      </c>
    </row>
    <row hidden="false" ht="17.3500003814697" outlineLevel="0" r="472">
      <c r="A472" s="17" t="s"/>
      <c r="B472" s="17" t="s"/>
      <c r="C472" s="13" t="s">
        <v>67</v>
      </c>
      <c r="D472" s="18" t="n"/>
      <c r="E472" s="18" t="s">
        <v>19</v>
      </c>
      <c r="F472" s="18" t="n">
        <v>15.6</v>
      </c>
      <c r="G472" s="18" t="n">
        <v>4</v>
      </c>
      <c r="H472" s="25" t="n">
        <v>2104.39</v>
      </c>
      <c r="I472" s="20" t="s">
        <v>19</v>
      </c>
      <c r="J472" s="24" t="n">
        <f aca="false" ca="false" dt2D="false" dtr="false" t="normal">H472/F472</f>
        <v>134.89679487179487</v>
      </c>
    </row>
    <row customHeight="true" hidden="false" ht="17.3500003814697" outlineLevel="0" r="473">
      <c r="A473" s="13" t="s">
        <v>95</v>
      </c>
      <c r="B473" s="13" t="s">
        <v>175</v>
      </c>
      <c r="C473" s="18" t="s">
        <v>27</v>
      </c>
      <c r="D473" s="13" t="s">
        <v>176</v>
      </c>
      <c r="E473" s="18" t="n">
        <v>13.5</v>
      </c>
      <c r="F473" s="18" t="s">
        <v>19</v>
      </c>
      <c r="G473" s="18" t="n">
        <v>5</v>
      </c>
      <c r="H473" s="25" t="n">
        <v>2293.79</v>
      </c>
      <c r="I473" s="24" t="n">
        <f aca="false" ca="false" dt2D="false" dtr="false" t="normal">H473/E473</f>
        <v>169.91037037037037</v>
      </c>
      <c r="J473" s="20" t="s">
        <v>19</v>
      </c>
    </row>
    <row hidden="false" ht="17.3500003814697" outlineLevel="0" r="474">
      <c r="A474" s="15" t="s"/>
      <c r="B474" s="15" t="s"/>
      <c r="C474" s="18" t="s">
        <v>32</v>
      </c>
      <c r="D474" s="13" t="s">
        <v>28</v>
      </c>
      <c r="E474" s="18" t="n">
        <v>19</v>
      </c>
      <c r="F474" s="18" t="s">
        <v>19</v>
      </c>
      <c r="G474" s="18" t="n">
        <v>5</v>
      </c>
      <c r="H474" s="25" t="n">
        <v>2293.79</v>
      </c>
      <c r="I474" s="24" t="n">
        <f aca="false" ca="false" dt2D="false" dtr="false" t="normal">H474/E474</f>
        <v>120.7257894736842</v>
      </c>
      <c r="J474" s="20" t="s">
        <v>19</v>
      </c>
    </row>
    <row hidden="false" ht="17.3500003814697" outlineLevel="0" r="475">
      <c r="A475" s="15" t="s"/>
      <c r="B475" s="15" t="s"/>
      <c r="C475" s="18" t="s">
        <v>27</v>
      </c>
      <c r="D475" s="13" t="s">
        <v>28</v>
      </c>
      <c r="E475" s="18" t="n">
        <v>18</v>
      </c>
      <c r="F475" s="18" t="s">
        <v>19</v>
      </c>
      <c r="G475" s="18" t="n">
        <v>5</v>
      </c>
      <c r="H475" s="25" t="n">
        <v>2293.79</v>
      </c>
      <c r="I475" s="24" t="n">
        <f aca="false" ca="false" dt2D="false" dtr="false" t="normal">H475/E475</f>
        <v>127.43277777777777</v>
      </c>
      <c r="J475" s="20" t="s">
        <v>19</v>
      </c>
    </row>
    <row hidden="false" ht="17.3500003814697" outlineLevel="0" r="476">
      <c r="A476" s="15" t="s"/>
      <c r="B476" s="15" t="s"/>
      <c r="C476" s="18" t="s">
        <v>25</v>
      </c>
      <c r="D476" s="13" t="s">
        <v>28</v>
      </c>
      <c r="E476" s="18" t="n">
        <v>18</v>
      </c>
      <c r="F476" s="18" t="s">
        <v>19</v>
      </c>
      <c r="G476" s="18" t="n">
        <v>5</v>
      </c>
      <c r="H476" s="25" t="n">
        <v>2293.79</v>
      </c>
      <c r="I476" s="24" t="n">
        <f aca="false" ca="false" dt2D="false" dtr="false" t="normal">H476/E476</f>
        <v>127.43277777777777</v>
      </c>
      <c r="J476" s="20" t="s">
        <v>19</v>
      </c>
    </row>
    <row hidden="false" ht="17.3500003814697" outlineLevel="0" r="477">
      <c r="A477" s="15" t="s"/>
      <c r="B477" s="15" t="s"/>
      <c r="C477" s="18" t="s">
        <v>25</v>
      </c>
      <c r="D477" s="13" t="s">
        <v>178</v>
      </c>
      <c r="E477" s="18" t="n">
        <v>4.2</v>
      </c>
      <c r="F477" s="18" t="s">
        <v>19</v>
      </c>
      <c r="G477" s="18" t="n">
        <v>5</v>
      </c>
      <c r="H477" s="25" t="n">
        <v>2293.79</v>
      </c>
      <c r="I477" s="24" t="n">
        <f aca="false" ca="false" dt2D="false" dtr="false" t="normal">H477/E477</f>
        <v>546.1404761904762</v>
      </c>
      <c r="J477" s="20" t="s">
        <v>19</v>
      </c>
    </row>
    <row hidden="false" ht="17.3500003814697" outlineLevel="0" r="478">
      <c r="A478" s="15" t="s"/>
      <c r="B478" s="15" t="s"/>
      <c r="C478" s="18" t="s">
        <v>25</v>
      </c>
      <c r="D478" s="13" t="s">
        <v>179</v>
      </c>
      <c r="E478" s="18" t="n">
        <v>6.4</v>
      </c>
      <c r="F478" s="18" t="s">
        <v>19</v>
      </c>
      <c r="G478" s="18" t="n">
        <v>5</v>
      </c>
      <c r="H478" s="25" t="n">
        <v>2293.79</v>
      </c>
      <c r="I478" s="24" t="n">
        <f aca="false" ca="false" dt2D="false" dtr="false" t="normal">H478/E478</f>
        <v>358.40468749999997</v>
      </c>
      <c r="J478" s="20" t="s">
        <v>19</v>
      </c>
    </row>
    <row hidden="false" ht="32.7999992370605" outlineLevel="0" r="479">
      <c r="A479" s="15" t="s"/>
      <c r="B479" s="15" t="s"/>
      <c r="C479" s="13" t="s">
        <v>180</v>
      </c>
      <c r="D479" s="18" t="n"/>
      <c r="E479" s="41" t="n">
        <v>6.654</v>
      </c>
      <c r="F479" s="18" t="s">
        <v>19</v>
      </c>
      <c r="G479" s="18" t="n">
        <v>6</v>
      </c>
      <c r="H479" s="25" t="n">
        <v>2500.23</v>
      </c>
      <c r="I479" s="24" t="n">
        <f aca="false" ca="false" dt2D="false" dtr="false" t="normal">H479/E479</f>
        <v>375.7484220018034</v>
      </c>
      <c r="J479" s="20" t="s">
        <v>19</v>
      </c>
    </row>
    <row hidden="false" ht="17.3500003814697" outlineLevel="0" r="480">
      <c r="A480" s="15" t="s"/>
      <c r="B480" s="15" t="s"/>
      <c r="C480" s="18" t="s">
        <v>181</v>
      </c>
      <c r="D480" s="18" t="n"/>
      <c r="E480" s="18" t="n">
        <v>10</v>
      </c>
      <c r="F480" s="18" t="s">
        <v>19</v>
      </c>
      <c r="G480" s="18" t="n">
        <v>6</v>
      </c>
      <c r="H480" s="25" t="n">
        <v>2500.23</v>
      </c>
      <c r="I480" s="24" t="n">
        <f aca="false" ca="false" dt2D="false" dtr="false" t="normal">H480/E480</f>
        <v>250.023</v>
      </c>
      <c r="J480" s="20" t="s">
        <v>19</v>
      </c>
    </row>
    <row hidden="false" ht="17.3500003814697" outlineLevel="0" r="481">
      <c r="A481" s="15" t="s"/>
      <c r="B481" s="17" t="s"/>
      <c r="C481" s="18" t="s">
        <v>45</v>
      </c>
      <c r="D481" s="18" t="n"/>
      <c r="E481" s="18" t="n">
        <v>10</v>
      </c>
      <c r="F481" s="18" t="s">
        <v>19</v>
      </c>
      <c r="G481" s="18" t="n">
        <v>6</v>
      </c>
      <c r="H481" s="25" t="n">
        <v>2500.23</v>
      </c>
      <c r="I481" s="24" t="n">
        <f aca="false" ca="false" dt2D="false" dtr="false" t="normal">H481/E481</f>
        <v>250.023</v>
      </c>
      <c r="J481" s="20" t="s">
        <v>19</v>
      </c>
    </row>
    <row customHeight="true" hidden="false" ht="17.3500003814697" outlineLevel="0" r="482">
      <c r="A482" s="15" t="s"/>
      <c r="B482" s="13" t="s">
        <v>182</v>
      </c>
      <c r="C482" s="18" t="s">
        <v>59</v>
      </c>
      <c r="D482" s="18" t="n"/>
      <c r="E482" s="18" t="s">
        <v>19</v>
      </c>
      <c r="F482" s="41" t="n">
        <f aca="false" ca="false" dt2D="false" dtr="false" t="normal">F163*1.2</f>
        <v>39.6</v>
      </c>
      <c r="G482" s="18" t="n">
        <v>2</v>
      </c>
      <c r="H482" s="25" t="n">
        <v>1771.23</v>
      </c>
      <c r="I482" s="20" t="s">
        <v>19</v>
      </c>
      <c r="J482" s="24" t="n">
        <f aca="false" ca="false" dt2D="false" dtr="false" t="normal">H482/F482</f>
        <v>44.7280303030303</v>
      </c>
    </row>
    <row hidden="false" ht="17.3500003814697" outlineLevel="0" r="483">
      <c r="A483" s="15" t="s"/>
      <c r="B483" s="15" t="s"/>
      <c r="C483" s="18" t="s">
        <v>60</v>
      </c>
      <c r="D483" s="18" t="n"/>
      <c r="E483" s="18" t="s">
        <v>19</v>
      </c>
      <c r="F483" s="41" t="n">
        <f aca="false" ca="false" dt2D="false" dtr="false" t="normal">F164*1.2</f>
        <v>63.35999999999999</v>
      </c>
      <c r="G483" s="18" t="n">
        <v>3</v>
      </c>
      <c r="H483" s="25" t="n">
        <v>1930.64</v>
      </c>
      <c r="I483" s="20" t="s">
        <v>19</v>
      </c>
      <c r="J483" s="24" t="n">
        <f aca="false" ca="false" dt2D="false" dtr="false" t="normal">H483/F483</f>
        <v>30.470959595959602</v>
      </c>
    </row>
    <row hidden="false" ht="17.3500003814697" outlineLevel="0" r="484">
      <c r="A484" s="15" t="s"/>
      <c r="B484" s="15" t="s"/>
      <c r="C484" s="18" t="s">
        <v>61</v>
      </c>
      <c r="D484" s="18" t="n"/>
      <c r="E484" s="18" t="s">
        <v>19</v>
      </c>
      <c r="F484" s="41" t="n">
        <f aca="false" ca="false" dt2D="false" dtr="false" t="normal">F165*1.2</f>
        <v>34.32</v>
      </c>
      <c r="G484" s="18" t="n">
        <v>4</v>
      </c>
      <c r="H484" s="25" t="n">
        <v>2104.39</v>
      </c>
      <c r="I484" s="20" t="s">
        <v>19</v>
      </c>
      <c r="J484" s="24" t="n">
        <f aca="false" ca="false" dt2D="false" dtr="false" t="normal">H484/F484</f>
        <v>61.316724941724935</v>
      </c>
    </row>
    <row hidden="false" ht="17.3500003814697" outlineLevel="0" r="485">
      <c r="A485" s="15" t="s"/>
      <c r="B485" s="15" t="s"/>
      <c r="C485" s="18" t="s">
        <v>62</v>
      </c>
      <c r="D485" s="18" t="n"/>
      <c r="E485" s="18" t="s">
        <v>19</v>
      </c>
      <c r="F485" s="41" t="n">
        <f aca="false" ca="false" dt2D="false" dtr="false" t="normal">F166*1.2</f>
        <v>34.32</v>
      </c>
      <c r="G485" s="18" t="n">
        <v>4</v>
      </c>
      <c r="H485" s="25" t="n">
        <v>2104.39</v>
      </c>
      <c r="I485" s="20" t="s">
        <v>19</v>
      </c>
      <c r="J485" s="24" t="n">
        <f aca="false" ca="false" dt2D="false" dtr="false" t="normal">H485/F485</f>
        <v>61.316724941724935</v>
      </c>
    </row>
    <row hidden="false" ht="17.3500003814697" outlineLevel="0" r="486">
      <c r="A486" s="15" t="s"/>
      <c r="B486" s="15" t="s"/>
      <c r="C486" s="18" t="s">
        <v>32</v>
      </c>
      <c r="D486" s="18" t="n"/>
      <c r="E486" s="18" t="s">
        <v>19</v>
      </c>
      <c r="F486" s="41" t="n">
        <f aca="false" ca="false" dt2D="false" dtr="false" t="normal">F167*1.2</f>
        <v>34.32</v>
      </c>
      <c r="G486" s="18" t="n">
        <v>4</v>
      </c>
      <c r="H486" s="25" t="n">
        <v>2104.39</v>
      </c>
      <c r="I486" s="20" t="s">
        <v>19</v>
      </c>
      <c r="J486" s="24" t="n">
        <f aca="false" ca="false" dt2D="false" dtr="false" t="normal">H486/F486</f>
        <v>61.316724941724935</v>
      </c>
    </row>
    <row hidden="false" ht="17.3500003814697" outlineLevel="0" r="487">
      <c r="A487" s="15" t="s"/>
      <c r="B487" s="15" t="s"/>
      <c r="C487" s="18" t="s">
        <v>63</v>
      </c>
      <c r="D487" s="18" t="n"/>
      <c r="E487" s="18" t="s">
        <v>19</v>
      </c>
      <c r="F487" s="41" t="n">
        <f aca="false" ca="false" dt2D="false" dtr="false" t="normal">F168*1.2</f>
        <v>34.32</v>
      </c>
      <c r="G487" s="18" t="n">
        <v>4</v>
      </c>
      <c r="H487" s="25" t="n">
        <v>2104.39</v>
      </c>
      <c r="I487" s="20" t="s">
        <v>19</v>
      </c>
      <c r="J487" s="24" t="n">
        <f aca="false" ca="false" dt2D="false" dtr="false" t="normal">H487/F487</f>
        <v>61.316724941724935</v>
      </c>
    </row>
    <row hidden="false" ht="17.3500003814697" outlineLevel="0" r="488">
      <c r="A488" s="15" t="s"/>
      <c r="B488" s="15" t="s"/>
      <c r="C488" s="18" t="s">
        <v>64</v>
      </c>
      <c r="D488" s="18" t="n"/>
      <c r="E488" s="18" t="s">
        <v>19</v>
      </c>
      <c r="F488" s="41" t="n">
        <f aca="false" ca="false" dt2D="false" dtr="false" t="normal">F169*1.2</f>
        <v>34.32</v>
      </c>
      <c r="G488" s="18" t="n">
        <v>4</v>
      </c>
      <c r="H488" s="25" t="n">
        <v>2104.39</v>
      </c>
      <c r="I488" s="20" t="s">
        <v>19</v>
      </c>
      <c r="J488" s="24" t="n">
        <f aca="false" ca="false" dt2D="false" dtr="false" t="normal">H488/F488</f>
        <v>61.316724941724935</v>
      </c>
    </row>
    <row hidden="false" ht="17.3500003814697" outlineLevel="0" r="489">
      <c r="A489" s="15" t="s"/>
      <c r="B489" s="15" t="s"/>
      <c r="C489" s="18" t="s">
        <v>65</v>
      </c>
      <c r="D489" s="18" t="n"/>
      <c r="E489" s="18" t="s">
        <v>19</v>
      </c>
      <c r="F489" s="41" t="n">
        <f aca="false" ca="false" dt2D="false" dtr="false" t="normal">F170*1.2</f>
        <v>15.6</v>
      </c>
      <c r="G489" s="18" t="n">
        <v>3</v>
      </c>
      <c r="H489" s="25" t="n">
        <v>1930.64</v>
      </c>
      <c r="I489" s="20" t="s">
        <v>19</v>
      </c>
      <c r="J489" s="24" t="n">
        <f aca="false" ca="false" dt2D="false" dtr="false" t="normal">H489/F489</f>
        <v>123.75897435897437</v>
      </c>
    </row>
    <row hidden="false" ht="17.3500003814697" outlineLevel="0" r="490">
      <c r="A490" s="15" t="s"/>
      <c r="B490" s="15" t="s"/>
      <c r="C490" s="18" t="s">
        <v>66</v>
      </c>
      <c r="D490" s="18" t="n"/>
      <c r="E490" s="18" t="s">
        <v>19</v>
      </c>
      <c r="F490" s="41" t="n">
        <v>15.6</v>
      </c>
      <c r="G490" s="18" t="n">
        <v>3</v>
      </c>
      <c r="H490" s="25" t="n">
        <v>1930.64</v>
      </c>
      <c r="I490" s="20" t="s">
        <v>19</v>
      </c>
      <c r="J490" s="24" t="n">
        <f aca="false" ca="false" dt2D="false" dtr="false" t="normal">H490/F490</f>
        <v>123.75897435897437</v>
      </c>
    </row>
    <row hidden="false" ht="17.3500003814697" outlineLevel="0" r="491">
      <c r="A491" s="15" t="s"/>
      <c r="B491" s="15" t="s"/>
      <c r="C491" s="18" t="s">
        <v>27</v>
      </c>
      <c r="D491" s="18" t="n"/>
      <c r="E491" s="18" t="s">
        <v>19</v>
      </c>
      <c r="F491" s="41" t="n">
        <f aca="false" ca="false" dt2D="false" dtr="false" t="normal">F171*1.2</f>
        <v>18</v>
      </c>
      <c r="G491" s="18" t="n">
        <v>3</v>
      </c>
      <c r="H491" s="25" t="n">
        <v>1930.64</v>
      </c>
      <c r="I491" s="20" t="s">
        <v>19</v>
      </c>
      <c r="J491" s="24" t="n">
        <f aca="false" ca="false" dt2D="false" dtr="false" t="normal">H491/F491</f>
        <v>107.25777777777779</v>
      </c>
    </row>
    <row hidden="false" ht="17.3500003814697" outlineLevel="0" r="492">
      <c r="A492" s="15" t="s"/>
      <c r="B492" s="15" t="s"/>
      <c r="C492" s="18" t="s">
        <v>25</v>
      </c>
      <c r="D492" s="18" t="n"/>
      <c r="E492" s="18" t="s">
        <v>19</v>
      </c>
      <c r="F492" s="41" t="n">
        <f aca="false" ca="false" dt2D="false" dtr="false" t="normal">F172*1.2</f>
        <v>18</v>
      </c>
      <c r="G492" s="18" t="n">
        <v>3</v>
      </c>
      <c r="H492" s="25" t="n">
        <v>1930.64</v>
      </c>
      <c r="I492" s="20" t="s">
        <v>19</v>
      </c>
      <c r="J492" s="24" t="n">
        <f aca="false" ca="false" dt2D="false" dtr="false" t="normal">H492/F492</f>
        <v>107.25777777777779</v>
      </c>
    </row>
    <row hidden="false" ht="32.7999992370605" outlineLevel="0" r="493">
      <c r="A493" s="15" t="s"/>
      <c r="B493" s="15" t="s"/>
      <c r="C493" s="18" t="s">
        <v>70</v>
      </c>
      <c r="D493" s="13" t="s">
        <v>71</v>
      </c>
      <c r="E493" s="18" t="s">
        <v>19</v>
      </c>
      <c r="F493" s="41" t="n">
        <v>39.9</v>
      </c>
      <c r="G493" s="18" t="n">
        <v>4</v>
      </c>
      <c r="H493" s="25" t="n">
        <v>2104.39</v>
      </c>
      <c r="I493" s="20" t="s">
        <v>19</v>
      </c>
      <c r="J493" s="24" t="n">
        <f aca="false" ca="false" dt2D="false" dtr="false" t="normal">H493/F493</f>
        <v>52.741604010025064</v>
      </c>
    </row>
    <row hidden="false" ht="32.7999992370605" outlineLevel="0" r="494">
      <c r="A494" s="15" t="s"/>
      <c r="B494" s="15" t="s"/>
      <c r="C494" s="18" t="s">
        <v>70</v>
      </c>
      <c r="D494" s="13" t="s">
        <v>73</v>
      </c>
      <c r="E494" s="18" t="s">
        <v>19</v>
      </c>
      <c r="F494" s="41" t="n">
        <v>60.7</v>
      </c>
      <c r="G494" s="18" t="n">
        <v>4</v>
      </c>
      <c r="H494" s="25" t="n">
        <v>2104.39</v>
      </c>
      <c r="I494" s="20" t="s">
        <v>19</v>
      </c>
      <c r="J494" s="24" t="n">
        <f aca="false" ca="false" dt2D="false" dtr="false" t="normal">H494/F494</f>
        <v>34.66869851729818</v>
      </c>
    </row>
    <row hidden="false" ht="17.3500003814697" outlineLevel="0" r="495">
      <c r="A495" s="15" t="s"/>
      <c r="B495" s="17" t="s"/>
      <c r="C495" s="13" t="s">
        <v>67</v>
      </c>
      <c r="D495" s="18" t="n"/>
      <c r="E495" s="18" t="s">
        <v>19</v>
      </c>
      <c r="F495" s="18" t="n">
        <v>34.3</v>
      </c>
      <c r="G495" s="18" t="n">
        <v>4</v>
      </c>
      <c r="H495" s="25" t="n">
        <v>2104.39</v>
      </c>
      <c r="I495" s="20" t="s">
        <v>19</v>
      </c>
      <c r="J495" s="24" t="n">
        <f aca="false" ca="false" dt2D="false" dtr="false" t="normal">H495/F495</f>
        <v>61.35247813411079</v>
      </c>
    </row>
    <row customHeight="true" hidden="false" ht="17.3500003814697" outlineLevel="0" r="496">
      <c r="A496" s="15" t="s"/>
      <c r="B496" s="13" t="s">
        <v>183</v>
      </c>
      <c r="C496" s="18" t="s">
        <v>59</v>
      </c>
      <c r="D496" s="18" t="n"/>
      <c r="E496" s="18" t="s">
        <v>19</v>
      </c>
      <c r="F496" s="41" t="n">
        <f aca="false" ca="false" dt2D="false" dtr="false" t="normal">F180*1.2</f>
        <v>33.6</v>
      </c>
      <c r="G496" s="18" t="n">
        <v>2</v>
      </c>
      <c r="H496" s="25" t="n">
        <v>1771.23</v>
      </c>
      <c r="I496" s="20" t="s">
        <v>19</v>
      </c>
      <c r="J496" s="24" t="n">
        <f aca="false" ca="false" dt2D="false" dtr="false" t="normal">H496/F496</f>
        <v>52.71517857142857</v>
      </c>
    </row>
    <row hidden="false" ht="17.3500003814697" outlineLevel="0" r="497">
      <c r="A497" s="15" t="s"/>
      <c r="B497" s="15" t="s"/>
      <c r="C497" s="18" t="s">
        <v>60</v>
      </c>
      <c r="D497" s="18" t="n"/>
      <c r="E497" s="18" t="s">
        <v>19</v>
      </c>
      <c r="F497" s="41" t="n">
        <f aca="false" ca="false" dt2D="false" dtr="false" t="normal">F181*1.2</f>
        <v>53.76</v>
      </c>
      <c r="G497" s="18" t="n">
        <v>3</v>
      </c>
      <c r="H497" s="25" t="n">
        <v>1930.64</v>
      </c>
      <c r="I497" s="20" t="s">
        <v>19</v>
      </c>
      <c r="J497" s="24" t="n">
        <f aca="false" ca="false" dt2D="false" dtr="false" t="normal">H497/F497</f>
        <v>35.91220238095239</v>
      </c>
    </row>
    <row hidden="false" ht="17.3500003814697" outlineLevel="0" r="498">
      <c r="A498" s="15" t="s"/>
      <c r="B498" s="15" t="s"/>
      <c r="C498" s="18" t="s">
        <v>61</v>
      </c>
      <c r="D498" s="18" t="n"/>
      <c r="E498" s="18" t="s">
        <v>19</v>
      </c>
      <c r="F498" s="41" t="n">
        <f aca="false" ca="false" dt2D="false" dtr="false" t="normal">F182*1.2</f>
        <v>29.16</v>
      </c>
      <c r="G498" s="18" t="n">
        <v>4</v>
      </c>
      <c r="H498" s="25" t="n">
        <v>2104.39</v>
      </c>
      <c r="I498" s="20" t="s">
        <v>19</v>
      </c>
      <c r="J498" s="24" t="n">
        <f aca="false" ca="false" dt2D="false" dtr="false" t="normal">H498/F498</f>
        <v>72.16700960219478</v>
      </c>
    </row>
    <row hidden="false" ht="17.3500003814697" outlineLevel="0" r="499">
      <c r="A499" s="15" t="s"/>
      <c r="B499" s="15" t="s"/>
      <c r="C499" s="18" t="s">
        <v>62</v>
      </c>
      <c r="D499" s="18" t="n"/>
      <c r="E499" s="18" t="s">
        <v>19</v>
      </c>
      <c r="F499" s="41" t="n">
        <f aca="false" ca="false" dt2D="false" dtr="false" t="normal">F183*1.2</f>
        <v>29.16</v>
      </c>
      <c r="G499" s="18" t="n">
        <v>4</v>
      </c>
      <c r="H499" s="25" t="n">
        <v>2104.39</v>
      </c>
      <c r="I499" s="20" t="s">
        <v>19</v>
      </c>
      <c r="J499" s="24" t="n">
        <f aca="false" ca="false" dt2D="false" dtr="false" t="normal">H499/F499</f>
        <v>72.16700960219478</v>
      </c>
    </row>
    <row hidden="false" ht="17.3500003814697" outlineLevel="0" r="500">
      <c r="A500" s="15" t="s"/>
      <c r="B500" s="15" t="s"/>
      <c r="C500" s="18" t="s">
        <v>32</v>
      </c>
      <c r="D500" s="18" t="n"/>
      <c r="E500" s="18" t="s">
        <v>19</v>
      </c>
      <c r="F500" s="41" t="n">
        <f aca="false" ca="false" dt2D="false" dtr="false" t="normal">F184*1.2</f>
        <v>29.16</v>
      </c>
      <c r="G500" s="18" t="n">
        <v>4</v>
      </c>
      <c r="H500" s="25" t="n">
        <v>2104.39</v>
      </c>
      <c r="I500" s="20" t="s">
        <v>19</v>
      </c>
      <c r="J500" s="24" t="n">
        <f aca="false" ca="false" dt2D="false" dtr="false" t="normal">H500/F500</f>
        <v>72.16700960219478</v>
      </c>
    </row>
    <row hidden="false" ht="17.3500003814697" outlineLevel="0" r="501">
      <c r="A501" s="15" t="s"/>
      <c r="B501" s="15" t="s"/>
      <c r="C501" s="18" t="s">
        <v>63</v>
      </c>
      <c r="D501" s="18" t="n"/>
      <c r="E501" s="18" t="s">
        <v>19</v>
      </c>
      <c r="F501" s="41" t="n">
        <f aca="false" ca="false" dt2D="false" dtr="false" t="normal">F185*1.2</f>
        <v>29.16</v>
      </c>
      <c r="G501" s="18" t="n">
        <v>4</v>
      </c>
      <c r="H501" s="25" t="n">
        <v>2104.39</v>
      </c>
      <c r="I501" s="20" t="s">
        <v>19</v>
      </c>
      <c r="J501" s="24" t="n">
        <f aca="false" ca="false" dt2D="false" dtr="false" t="normal">H501/F501</f>
        <v>72.16700960219478</v>
      </c>
    </row>
    <row hidden="false" ht="17.3500003814697" outlineLevel="0" r="502">
      <c r="A502" s="15" t="s"/>
      <c r="B502" s="15" t="s"/>
      <c r="C502" s="18" t="s">
        <v>64</v>
      </c>
      <c r="D502" s="18" t="n"/>
      <c r="E502" s="18" t="s">
        <v>19</v>
      </c>
      <c r="F502" s="41" t="n">
        <f aca="false" ca="false" dt2D="false" dtr="false" t="normal">F186*1.2</f>
        <v>29.16</v>
      </c>
      <c r="G502" s="18" t="n">
        <v>4</v>
      </c>
      <c r="H502" s="25" t="n">
        <v>2104.39</v>
      </c>
      <c r="I502" s="20" t="s">
        <v>19</v>
      </c>
      <c r="J502" s="24" t="n">
        <f aca="false" ca="false" dt2D="false" dtr="false" t="normal">H502/F502</f>
        <v>72.16700960219478</v>
      </c>
    </row>
    <row hidden="false" ht="17.3500003814697" outlineLevel="0" r="503">
      <c r="A503" s="15" t="s"/>
      <c r="B503" s="15" t="s"/>
      <c r="C503" s="18" t="s">
        <v>65</v>
      </c>
      <c r="D503" s="18" t="n"/>
      <c r="E503" s="18" t="s">
        <v>19</v>
      </c>
      <c r="F503" s="41" t="n">
        <f aca="false" ca="false" dt2D="false" dtr="false" t="normal">F187*1.2</f>
        <v>13.799999999999999</v>
      </c>
      <c r="G503" s="18" t="n">
        <v>3</v>
      </c>
      <c r="H503" s="25" t="n">
        <v>1930.64</v>
      </c>
      <c r="I503" s="20" t="s">
        <v>19</v>
      </c>
      <c r="J503" s="24" t="n">
        <f aca="false" ca="false" dt2D="false" dtr="false" t="normal">H503/F503</f>
        <v>139.90144927536232</v>
      </c>
    </row>
    <row hidden="false" ht="17.3500003814697" outlineLevel="0" r="504">
      <c r="A504" s="15" t="s"/>
      <c r="B504" s="15" t="s"/>
      <c r="C504" s="18" t="s">
        <v>27</v>
      </c>
      <c r="D504" s="18" t="n"/>
      <c r="E504" s="18" t="s">
        <v>19</v>
      </c>
      <c r="F504" s="41" t="n">
        <f aca="false" ca="false" dt2D="false" dtr="false" t="normal">F188*1.2</f>
        <v>17.4</v>
      </c>
      <c r="G504" s="18" t="n">
        <v>3</v>
      </c>
      <c r="H504" s="25" t="n">
        <v>1930.64</v>
      </c>
      <c r="I504" s="20" t="s">
        <v>19</v>
      </c>
      <c r="J504" s="24" t="n">
        <f aca="false" ca="false" dt2D="false" dtr="false" t="normal">H504/F504</f>
        <v>110.95632183908047</v>
      </c>
    </row>
    <row hidden="false" ht="17.3500003814697" outlineLevel="0" r="505">
      <c r="A505" s="15" t="s"/>
      <c r="B505" s="15" t="s"/>
      <c r="C505" s="18" t="s">
        <v>25</v>
      </c>
      <c r="D505" s="18" t="n"/>
      <c r="E505" s="18" t="s">
        <v>19</v>
      </c>
      <c r="F505" s="41" t="n">
        <f aca="false" ca="false" dt2D="false" dtr="false" t="normal">F189*1.2</f>
        <v>17.4</v>
      </c>
      <c r="G505" s="18" t="n">
        <v>3</v>
      </c>
      <c r="H505" s="25" t="n">
        <v>1930.64</v>
      </c>
      <c r="I505" s="20" t="s">
        <v>19</v>
      </c>
      <c r="J505" s="24" t="n">
        <f aca="false" ca="false" dt2D="false" dtr="false" t="normal">H505/F505</f>
        <v>110.95632183908047</v>
      </c>
    </row>
    <row hidden="false" ht="32.7999992370605" outlineLevel="0" r="506">
      <c r="A506" s="15" t="s"/>
      <c r="B506" s="15" t="s"/>
      <c r="C506" s="18" t="s">
        <v>70</v>
      </c>
      <c r="D506" s="13" t="s">
        <v>71</v>
      </c>
      <c r="E506" s="18" t="s">
        <v>19</v>
      </c>
      <c r="F506" s="41" t="n">
        <v>21.6</v>
      </c>
      <c r="G506" s="18" t="n">
        <v>4</v>
      </c>
      <c r="H506" s="25" t="n">
        <v>2104.39</v>
      </c>
      <c r="I506" s="20" t="s">
        <v>19</v>
      </c>
      <c r="J506" s="24" t="n">
        <f aca="false" ca="false" dt2D="false" dtr="false" t="normal">H506/F506</f>
        <v>97.42546296296295</v>
      </c>
    </row>
    <row hidden="false" ht="32.7999992370605" outlineLevel="0" r="507">
      <c r="A507" s="15" t="s"/>
      <c r="B507" s="15" t="s"/>
      <c r="C507" s="18" t="s">
        <v>70</v>
      </c>
      <c r="D507" s="13" t="s">
        <v>73</v>
      </c>
      <c r="E507" s="18" t="s">
        <v>19</v>
      </c>
      <c r="F507" s="41" t="n">
        <v>24</v>
      </c>
      <c r="G507" s="18" t="n">
        <v>4</v>
      </c>
      <c r="H507" s="25" t="n">
        <v>2104.39</v>
      </c>
      <c r="I507" s="20" t="s">
        <v>19</v>
      </c>
      <c r="J507" s="24" t="n">
        <f aca="false" ca="false" dt2D="false" dtr="false" t="normal">H507/F507</f>
        <v>87.68291666666666</v>
      </c>
    </row>
    <row hidden="false" ht="17.3500003814697" outlineLevel="0" r="508">
      <c r="A508" s="15" t="s"/>
      <c r="B508" s="17" t="s"/>
      <c r="C508" s="13" t="s">
        <v>67</v>
      </c>
      <c r="D508" s="18" t="n"/>
      <c r="E508" s="18" t="s">
        <v>19</v>
      </c>
      <c r="F508" s="18" t="n">
        <v>29.2</v>
      </c>
      <c r="G508" s="18" t="n">
        <v>4</v>
      </c>
      <c r="H508" s="25" t="n">
        <v>2104.39</v>
      </c>
      <c r="I508" s="20" t="s">
        <v>19</v>
      </c>
      <c r="J508" s="24" t="n">
        <f aca="false" ca="false" dt2D="false" dtr="false" t="normal">H508/F508</f>
        <v>72.06815068493151</v>
      </c>
    </row>
    <row customHeight="true" hidden="false" ht="17.3500003814697" outlineLevel="0" r="509">
      <c r="A509" s="15" t="s"/>
      <c r="B509" s="13" t="s">
        <v>184</v>
      </c>
      <c r="C509" s="18" t="s">
        <v>59</v>
      </c>
      <c r="D509" s="18" t="n"/>
      <c r="E509" s="18" t="s">
        <v>19</v>
      </c>
      <c r="F509" s="41" t="n">
        <f aca="false" ca="false" dt2D="false" dtr="false" t="normal">F196*1.2</f>
        <v>27.599999999999998</v>
      </c>
      <c r="G509" s="18" t="n">
        <v>2</v>
      </c>
      <c r="H509" s="25" t="n">
        <v>1771.23</v>
      </c>
      <c r="I509" s="20" t="s">
        <v>19</v>
      </c>
      <c r="J509" s="24" t="n">
        <f aca="false" ca="false" dt2D="false" dtr="false" t="normal">H509/F509</f>
        <v>64.17500000000001</v>
      </c>
    </row>
    <row hidden="false" ht="17.3500003814697" outlineLevel="0" r="510">
      <c r="A510" s="15" t="s"/>
      <c r="B510" s="15" t="s"/>
      <c r="C510" s="18" t="s">
        <v>60</v>
      </c>
      <c r="D510" s="18" t="n"/>
      <c r="E510" s="18" t="s">
        <v>19</v>
      </c>
      <c r="F510" s="41" t="n">
        <f aca="false" ca="false" dt2D="false" dtr="false" t="normal">F197*1.2</f>
        <v>44.16</v>
      </c>
      <c r="G510" s="18" t="n">
        <v>3</v>
      </c>
      <c r="H510" s="25" t="n">
        <v>1930.64</v>
      </c>
      <c r="I510" s="20" t="s">
        <v>19</v>
      </c>
      <c r="J510" s="24" t="n">
        <f aca="false" ca="false" dt2D="false" dtr="false" t="normal">H510/F510</f>
        <v>43.71920289855073</v>
      </c>
    </row>
    <row hidden="false" ht="17.3500003814697" outlineLevel="0" r="511">
      <c r="A511" s="15" t="s"/>
      <c r="B511" s="15" t="s"/>
      <c r="C511" s="18" t="s">
        <v>61</v>
      </c>
      <c r="D511" s="18" t="n"/>
      <c r="E511" s="18" t="s">
        <v>19</v>
      </c>
      <c r="F511" s="41" t="n">
        <f aca="false" ca="false" dt2D="false" dtr="false" t="normal">F198*1.2</f>
        <v>24</v>
      </c>
      <c r="G511" s="18" t="n">
        <v>4</v>
      </c>
      <c r="H511" s="25" t="n">
        <v>2104.39</v>
      </c>
      <c r="I511" s="20" t="s">
        <v>19</v>
      </c>
      <c r="J511" s="24" t="n">
        <f aca="false" ca="false" dt2D="false" dtr="false" t="normal">H511/F511</f>
        <v>87.68291666666666</v>
      </c>
    </row>
    <row hidden="false" ht="17.3500003814697" outlineLevel="0" r="512">
      <c r="A512" s="15" t="s"/>
      <c r="B512" s="15" t="s"/>
      <c r="C512" s="18" t="s">
        <v>62</v>
      </c>
      <c r="D512" s="18" t="n"/>
      <c r="E512" s="18" t="s">
        <v>19</v>
      </c>
      <c r="F512" s="41" t="n">
        <f aca="false" ca="false" dt2D="false" dtr="false" t="normal">F199*1.2</f>
        <v>24</v>
      </c>
      <c r="G512" s="18" t="n">
        <v>4</v>
      </c>
      <c r="H512" s="25" t="n">
        <v>2104.39</v>
      </c>
      <c r="I512" s="20" t="s">
        <v>19</v>
      </c>
      <c r="J512" s="24" t="n">
        <f aca="false" ca="false" dt2D="false" dtr="false" t="normal">H512/F512</f>
        <v>87.68291666666666</v>
      </c>
    </row>
    <row hidden="false" ht="17.3500003814697" outlineLevel="0" r="513">
      <c r="A513" s="15" t="s"/>
      <c r="B513" s="15" t="s"/>
      <c r="C513" s="18" t="s">
        <v>32</v>
      </c>
      <c r="D513" s="18" t="n"/>
      <c r="E513" s="18" t="s">
        <v>19</v>
      </c>
      <c r="F513" s="41" t="n">
        <f aca="false" ca="false" dt2D="false" dtr="false" t="normal">F200*1.2</f>
        <v>24</v>
      </c>
      <c r="G513" s="18" t="n">
        <v>4</v>
      </c>
      <c r="H513" s="25" t="n">
        <v>2104.39</v>
      </c>
      <c r="I513" s="20" t="s">
        <v>19</v>
      </c>
      <c r="J513" s="24" t="n">
        <f aca="false" ca="false" dt2D="false" dtr="false" t="normal">H513/F513</f>
        <v>87.68291666666666</v>
      </c>
    </row>
    <row hidden="false" ht="17.3500003814697" outlineLevel="0" r="514">
      <c r="A514" s="15" t="s"/>
      <c r="B514" s="15" t="s"/>
      <c r="C514" s="18" t="s">
        <v>63</v>
      </c>
      <c r="D514" s="18" t="n"/>
      <c r="E514" s="18" t="s">
        <v>19</v>
      </c>
      <c r="F514" s="41" t="n">
        <f aca="false" ca="false" dt2D="false" dtr="false" t="normal">F201*1.2</f>
        <v>24</v>
      </c>
      <c r="G514" s="18" t="n">
        <v>4</v>
      </c>
      <c r="H514" s="25" t="n">
        <v>2104.39</v>
      </c>
      <c r="I514" s="20" t="s">
        <v>19</v>
      </c>
      <c r="J514" s="24" t="n">
        <f aca="false" ca="false" dt2D="false" dtr="false" t="normal">H514/F514</f>
        <v>87.68291666666666</v>
      </c>
    </row>
    <row hidden="false" ht="17.3500003814697" outlineLevel="0" r="515">
      <c r="A515" s="15" t="s"/>
      <c r="B515" s="15" t="s"/>
      <c r="C515" s="18" t="s">
        <v>64</v>
      </c>
      <c r="D515" s="18" t="n"/>
      <c r="E515" s="18" t="s">
        <v>19</v>
      </c>
      <c r="F515" s="41" t="n">
        <f aca="false" ca="false" dt2D="false" dtr="false" t="normal">F202*1.2</f>
        <v>24</v>
      </c>
      <c r="G515" s="18" t="n">
        <v>4</v>
      </c>
      <c r="H515" s="25" t="n">
        <v>2104.39</v>
      </c>
      <c r="I515" s="20" t="s">
        <v>19</v>
      </c>
      <c r="J515" s="24" t="n">
        <f aca="false" ca="false" dt2D="false" dtr="false" t="normal">H515/F515</f>
        <v>87.68291666666666</v>
      </c>
    </row>
    <row hidden="false" ht="17.3500003814697" outlineLevel="0" r="516">
      <c r="A516" s="15" t="s"/>
      <c r="B516" s="15" t="s"/>
      <c r="C516" s="18" t="s">
        <v>65</v>
      </c>
      <c r="D516" s="18" t="n"/>
      <c r="E516" s="18" t="s">
        <v>19</v>
      </c>
      <c r="F516" s="41" t="n">
        <f aca="false" ca="false" dt2D="false" dtr="false" t="normal">F203*1.2</f>
        <v>12</v>
      </c>
      <c r="G516" s="18" t="n">
        <v>3</v>
      </c>
      <c r="H516" s="25" t="n">
        <v>1930.64</v>
      </c>
      <c r="I516" s="20" t="s">
        <v>19</v>
      </c>
      <c r="J516" s="24" t="n">
        <f aca="false" ca="false" dt2D="false" dtr="false" t="normal">H516/F516</f>
        <v>160.88666666666668</v>
      </c>
    </row>
    <row hidden="false" ht="17.3500003814697" outlineLevel="0" r="517">
      <c r="A517" s="15" t="s"/>
      <c r="B517" s="15" t="s"/>
      <c r="C517" s="18" t="s">
        <v>27</v>
      </c>
      <c r="D517" s="18" t="n"/>
      <c r="E517" s="18" t="s">
        <v>19</v>
      </c>
      <c r="F517" s="41" t="n">
        <f aca="false" ca="false" dt2D="false" dtr="false" t="normal">F204*1.2</f>
        <v>16.2</v>
      </c>
      <c r="G517" s="18" t="n">
        <v>3</v>
      </c>
      <c r="H517" s="25" t="n">
        <v>1930.64</v>
      </c>
      <c r="I517" s="20" t="s">
        <v>19</v>
      </c>
      <c r="J517" s="24" t="n">
        <f aca="false" ca="false" dt2D="false" dtr="false" t="normal">H517/F517</f>
        <v>119.17530864197532</v>
      </c>
    </row>
    <row hidden="false" ht="17.3500003814697" outlineLevel="0" r="518">
      <c r="A518" s="15" t="s"/>
      <c r="B518" s="15" t="s"/>
      <c r="C518" s="18" t="s">
        <v>25</v>
      </c>
      <c r="D518" s="18" t="n"/>
      <c r="E518" s="18" t="s">
        <v>19</v>
      </c>
      <c r="F518" s="41" t="n">
        <f aca="false" ca="false" dt2D="false" dtr="false" t="normal">F205*1.2</f>
        <v>16.2</v>
      </c>
      <c r="G518" s="18" t="n">
        <v>3</v>
      </c>
      <c r="H518" s="25" t="n">
        <v>1930.64</v>
      </c>
      <c r="I518" s="20" t="s">
        <v>19</v>
      </c>
      <c r="J518" s="24" t="n">
        <f aca="false" ca="false" dt2D="false" dtr="false" t="normal">H518/F518</f>
        <v>119.17530864197532</v>
      </c>
    </row>
    <row hidden="false" ht="32.7999992370605" outlineLevel="0" r="519">
      <c r="A519" s="15" t="s"/>
      <c r="B519" s="15" t="s"/>
      <c r="C519" s="18" t="s">
        <v>70</v>
      </c>
      <c r="D519" s="13" t="s">
        <v>71</v>
      </c>
      <c r="E519" s="18" t="s">
        <v>19</v>
      </c>
      <c r="F519" s="41" t="n">
        <v>19.2</v>
      </c>
      <c r="G519" s="18" t="n">
        <v>4</v>
      </c>
      <c r="H519" s="25" t="n">
        <v>2104.39</v>
      </c>
      <c r="I519" s="20" t="s">
        <v>19</v>
      </c>
      <c r="J519" s="24" t="n">
        <f aca="false" ca="false" dt2D="false" dtr="false" t="normal">H519/F519</f>
        <v>109.60364583333333</v>
      </c>
    </row>
    <row hidden="false" ht="32.7999992370605" outlineLevel="0" r="520">
      <c r="A520" s="15" t="s"/>
      <c r="B520" s="15" t="s"/>
      <c r="C520" s="18" t="s">
        <v>70</v>
      </c>
      <c r="D520" s="13" t="s">
        <v>73</v>
      </c>
      <c r="E520" s="18" t="s">
        <v>19</v>
      </c>
      <c r="F520" s="41" t="n">
        <v>21.6</v>
      </c>
      <c r="G520" s="18" t="n">
        <v>4</v>
      </c>
      <c r="H520" s="25" t="n">
        <v>2104.39</v>
      </c>
      <c r="I520" s="20" t="s">
        <v>19</v>
      </c>
      <c r="J520" s="24" t="n">
        <f aca="false" ca="false" dt2D="false" dtr="false" t="normal">H520/F520</f>
        <v>97.42546296296295</v>
      </c>
    </row>
    <row hidden="false" ht="17.3500003814697" outlineLevel="0" r="521">
      <c r="A521" s="15" t="s"/>
      <c r="B521" s="15" t="s"/>
      <c r="C521" s="18" t="s">
        <v>68</v>
      </c>
      <c r="D521" s="18" t="n"/>
      <c r="E521" s="18" t="s">
        <v>19</v>
      </c>
      <c r="F521" s="41" t="n">
        <v>24</v>
      </c>
      <c r="G521" s="18" t="n">
        <v>4</v>
      </c>
      <c r="H521" s="25" t="n">
        <v>2104.39</v>
      </c>
      <c r="I521" s="20" t="s">
        <v>19</v>
      </c>
      <c r="J521" s="24" t="n">
        <f aca="false" ca="false" dt2D="false" dtr="false" t="normal">H521/F521</f>
        <v>87.68291666666666</v>
      </c>
    </row>
    <row hidden="false" ht="17.3500003814697" outlineLevel="0" r="522">
      <c r="A522" s="15" t="s"/>
      <c r="B522" s="15" t="s"/>
      <c r="C522" s="18" t="s">
        <v>69</v>
      </c>
      <c r="D522" s="18" t="n"/>
      <c r="E522" s="18" t="s">
        <v>19</v>
      </c>
      <c r="F522" s="41" t="n">
        <v>24</v>
      </c>
      <c r="G522" s="18" t="n">
        <v>4</v>
      </c>
      <c r="H522" s="25" t="n">
        <v>2104.39</v>
      </c>
      <c r="I522" s="20" t="s">
        <v>19</v>
      </c>
      <c r="J522" s="24" t="n">
        <f aca="false" ca="false" dt2D="false" dtr="false" t="normal">H522/F522</f>
        <v>87.68291666666666</v>
      </c>
    </row>
    <row hidden="false" ht="17.3500003814697" outlineLevel="0" r="523">
      <c r="A523" s="15" t="s"/>
      <c r="B523" s="17" t="s"/>
      <c r="C523" s="13" t="s">
        <v>67</v>
      </c>
      <c r="D523" s="18" t="n"/>
      <c r="E523" s="18" t="s">
        <v>19</v>
      </c>
      <c r="F523" s="18" t="n">
        <v>24</v>
      </c>
      <c r="G523" s="18" t="n">
        <v>4</v>
      </c>
      <c r="H523" s="25" t="n">
        <v>2104.39</v>
      </c>
      <c r="I523" s="20" t="s">
        <v>19</v>
      </c>
      <c r="J523" s="24" t="n">
        <f aca="false" ca="false" dt2D="false" dtr="false" t="normal">H523/F523</f>
        <v>87.68291666666666</v>
      </c>
    </row>
    <row customHeight="true" hidden="false" ht="17.3500003814697" outlineLevel="0" r="524">
      <c r="A524" s="15" t="s"/>
      <c r="B524" s="13" t="s">
        <v>185</v>
      </c>
      <c r="C524" s="18" t="s">
        <v>59</v>
      </c>
      <c r="D524" s="18" t="n"/>
      <c r="E524" s="18" t="s">
        <v>19</v>
      </c>
      <c r="F524" s="41" t="n">
        <f aca="false" ca="false" dt2D="false" dtr="false" t="normal">F212*1.2</f>
        <v>20.639999999999997</v>
      </c>
      <c r="G524" s="18" t="n">
        <v>2</v>
      </c>
      <c r="H524" s="25" t="n">
        <v>1771.23</v>
      </c>
      <c r="I524" s="20" t="s">
        <v>19</v>
      </c>
      <c r="J524" s="24" t="n">
        <f aca="false" ca="false" dt2D="false" dtr="false" t="normal">H524/F524</f>
        <v>85.8154069767442</v>
      </c>
    </row>
    <row hidden="false" ht="17.3500003814697" outlineLevel="0" r="525">
      <c r="A525" s="15" t="s"/>
      <c r="B525" s="15" t="s"/>
      <c r="C525" s="18" t="s">
        <v>60</v>
      </c>
      <c r="D525" s="18" t="n"/>
      <c r="E525" s="18" t="s">
        <v>19</v>
      </c>
      <c r="F525" s="41" t="n">
        <f aca="false" ca="false" dt2D="false" dtr="false" t="normal">F213*1.2</f>
        <v>33.024</v>
      </c>
      <c r="G525" s="18" t="n">
        <v>3</v>
      </c>
      <c r="H525" s="25" t="n">
        <v>1930.64</v>
      </c>
      <c r="I525" s="20" t="s">
        <v>19</v>
      </c>
      <c r="J525" s="24" t="n">
        <f aca="false" ca="false" dt2D="false" dtr="false" t="normal">H525/F525</f>
        <v>58.46172480620155</v>
      </c>
    </row>
    <row hidden="false" ht="17.3500003814697" outlineLevel="0" r="526">
      <c r="A526" s="15" t="s"/>
      <c r="B526" s="15" t="s"/>
      <c r="C526" s="18" t="s">
        <v>61</v>
      </c>
      <c r="D526" s="18" t="n"/>
      <c r="E526" s="18" t="s">
        <v>19</v>
      </c>
      <c r="F526" s="41" t="n">
        <f aca="false" ca="false" dt2D="false" dtr="false" t="normal">F214*1.2</f>
        <v>17.16</v>
      </c>
      <c r="G526" s="18" t="n">
        <v>4</v>
      </c>
      <c r="H526" s="25" t="n">
        <v>2104.39</v>
      </c>
      <c r="I526" s="20" t="s">
        <v>19</v>
      </c>
      <c r="J526" s="24" t="n">
        <f aca="false" ca="false" dt2D="false" dtr="false" t="normal">H526/F526</f>
        <v>122.63344988344987</v>
      </c>
    </row>
    <row hidden="false" ht="17.3500003814697" outlineLevel="0" r="527">
      <c r="A527" s="15" t="s"/>
      <c r="B527" s="15" t="s"/>
      <c r="C527" s="18" t="s">
        <v>62</v>
      </c>
      <c r="D527" s="18" t="n"/>
      <c r="E527" s="18" t="s">
        <v>19</v>
      </c>
      <c r="F527" s="41" t="n">
        <f aca="false" ca="false" dt2D="false" dtr="false" t="normal">F215*1.2</f>
        <v>17.16</v>
      </c>
      <c r="G527" s="18" t="n">
        <v>4</v>
      </c>
      <c r="H527" s="25" t="n">
        <v>2104.39</v>
      </c>
      <c r="I527" s="20" t="s">
        <v>19</v>
      </c>
      <c r="J527" s="24" t="n">
        <f aca="false" ca="false" dt2D="false" dtr="false" t="normal">H527/F527</f>
        <v>122.63344988344987</v>
      </c>
    </row>
    <row hidden="false" ht="17.3500003814697" outlineLevel="0" r="528">
      <c r="A528" s="15" t="s"/>
      <c r="B528" s="15" t="s"/>
      <c r="C528" s="18" t="s">
        <v>32</v>
      </c>
      <c r="D528" s="18" t="n"/>
      <c r="E528" s="18" t="s">
        <v>19</v>
      </c>
      <c r="F528" s="41" t="n">
        <f aca="false" ca="false" dt2D="false" dtr="false" t="normal">F216*1.2</f>
        <v>17.16</v>
      </c>
      <c r="G528" s="18" t="n">
        <v>4</v>
      </c>
      <c r="H528" s="25" t="n">
        <v>2104.39</v>
      </c>
      <c r="I528" s="20" t="s">
        <v>19</v>
      </c>
      <c r="J528" s="24" t="n">
        <f aca="false" ca="false" dt2D="false" dtr="false" t="normal">H528/F528</f>
        <v>122.63344988344987</v>
      </c>
    </row>
    <row hidden="false" ht="17.3500003814697" outlineLevel="0" r="529">
      <c r="A529" s="15" t="s"/>
      <c r="B529" s="15" t="s"/>
      <c r="C529" s="18" t="s">
        <v>63</v>
      </c>
      <c r="D529" s="18" t="n"/>
      <c r="E529" s="18" t="s">
        <v>19</v>
      </c>
      <c r="F529" s="41" t="n">
        <f aca="false" ca="false" dt2D="false" dtr="false" t="normal">F217*1.2</f>
        <v>17.16</v>
      </c>
      <c r="G529" s="18" t="n">
        <v>4</v>
      </c>
      <c r="H529" s="25" t="n">
        <v>2104.39</v>
      </c>
      <c r="I529" s="20" t="s">
        <v>19</v>
      </c>
      <c r="J529" s="24" t="n">
        <f aca="false" ca="false" dt2D="false" dtr="false" t="normal">H529/F529</f>
        <v>122.63344988344987</v>
      </c>
    </row>
    <row hidden="false" ht="17.3500003814697" outlineLevel="0" r="530">
      <c r="A530" s="15" t="s"/>
      <c r="B530" s="15" t="s"/>
      <c r="C530" s="18" t="s">
        <v>64</v>
      </c>
      <c r="D530" s="18" t="n"/>
      <c r="E530" s="18" t="s">
        <v>19</v>
      </c>
      <c r="F530" s="41" t="n">
        <f aca="false" ca="false" dt2D="false" dtr="false" t="normal">F218*1.2</f>
        <v>17.16</v>
      </c>
      <c r="G530" s="18" t="n">
        <v>4</v>
      </c>
      <c r="H530" s="25" t="n">
        <v>2104.39</v>
      </c>
      <c r="I530" s="20" t="s">
        <v>19</v>
      </c>
      <c r="J530" s="24" t="n">
        <f aca="false" ca="false" dt2D="false" dtr="false" t="normal">H530/F530</f>
        <v>122.63344988344987</v>
      </c>
    </row>
    <row hidden="false" ht="17.3500003814697" outlineLevel="0" r="531">
      <c r="A531" s="15" t="s"/>
      <c r="B531" s="15" t="s"/>
      <c r="C531" s="18" t="s">
        <v>65</v>
      </c>
      <c r="D531" s="18" t="n"/>
      <c r="E531" s="18" t="s">
        <v>19</v>
      </c>
      <c r="F531" s="41" t="n">
        <f aca="false" ca="false" dt2D="false" dtr="false" t="normal">F219*1.2</f>
        <v>9.6</v>
      </c>
      <c r="G531" s="18" t="n">
        <v>3</v>
      </c>
      <c r="H531" s="25" t="n">
        <v>1930.64</v>
      </c>
      <c r="I531" s="20" t="s">
        <v>19</v>
      </c>
      <c r="J531" s="24" t="n">
        <f aca="false" ca="false" dt2D="false" dtr="false" t="normal">H531/F531</f>
        <v>201.10833333333335</v>
      </c>
    </row>
    <row hidden="false" ht="17.3500003814697" outlineLevel="0" r="532">
      <c r="A532" s="15" t="s"/>
      <c r="B532" s="15" t="s"/>
      <c r="C532" s="18" t="s">
        <v>27</v>
      </c>
      <c r="D532" s="18" t="n"/>
      <c r="E532" s="18" t="s">
        <v>19</v>
      </c>
      <c r="F532" s="41" t="n">
        <f aca="false" ca="false" dt2D="false" dtr="false" t="normal">F220*1.2</f>
        <v>13.799999999999999</v>
      </c>
      <c r="G532" s="18" t="n">
        <v>3</v>
      </c>
      <c r="H532" s="25" t="n">
        <v>1930.64</v>
      </c>
      <c r="I532" s="20" t="s">
        <v>19</v>
      </c>
      <c r="J532" s="24" t="n">
        <f aca="false" ca="false" dt2D="false" dtr="false" t="normal">H532/F532</f>
        <v>139.90144927536232</v>
      </c>
    </row>
    <row hidden="false" ht="17.3500003814697" outlineLevel="0" r="533">
      <c r="A533" s="15" t="s"/>
      <c r="B533" s="15" t="s"/>
      <c r="C533" s="18" t="s">
        <v>25</v>
      </c>
      <c r="D533" s="18" t="n"/>
      <c r="E533" s="18" t="s">
        <v>19</v>
      </c>
      <c r="F533" s="41" t="n">
        <f aca="false" ca="false" dt2D="false" dtr="false" t="normal">F221*1.2</f>
        <v>13.799999999999999</v>
      </c>
      <c r="G533" s="18" t="n">
        <v>3</v>
      </c>
      <c r="H533" s="25" t="n">
        <v>1930.64</v>
      </c>
      <c r="I533" s="20" t="s">
        <v>19</v>
      </c>
      <c r="J533" s="24" t="n">
        <f aca="false" ca="false" dt2D="false" dtr="false" t="normal">H533/F533</f>
        <v>139.90144927536232</v>
      </c>
    </row>
    <row hidden="false" ht="32.7999992370605" outlineLevel="0" r="534">
      <c r="A534" s="15" t="s"/>
      <c r="B534" s="15" t="s"/>
      <c r="C534" s="18" t="s">
        <v>70</v>
      </c>
      <c r="D534" s="13" t="s">
        <v>71</v>
      </c>
      <c r="E534" s="18" t="s">
        <v>19</v>
      </c>
      <c r="F534" s="41" t="n">
        <v>16.8</v>
      </c>
      <c r="G534" s="18" t="n">
        <v>4</v>
      </c>
      <c r="H534" s="25" t="n">
        <v>2104.39</v>
      </c>
      <c r="I534" s="20" t="s">
        <v>19</v>
      </c>
      <c r="J534" s="24" t="n">
        <f aca="false" ca="false" dt2D="false" dtr="false" t="normal">H534/F534</f>
        <v>125.26130952380952</v>
      </c>
    </row>
    <row hidden="false" ht="32.7999992370605" outlineLevel="0" r="535">
      <c r="A535" s="15" t="s"/>
      <c r="B535" s="15" t="s"/>
      <c r="C535" s="18" t="s">
        <v>70</v>
      </c>
      <c r="D535" s="13" t="s">
        <v>73</v>
      </c>
      <c r="E535" s="18" t="s">
        <v>19</v>
      </c>
      <c r="F535" s="41" t="n">
        <v>19.2</v>
      </c>
      <c r="G535" s="18" t="n">
        <v>4</v>
      </c>
      <c r="H535" s="25" t="n">
        <v>2104.39</v>
      </c>
      <c r="I535" s="20" t="s">
        <v>19</v>
      </c>
      <c r="J535" s="24" t="n">
        <f aca="false" ca="false" dt2D="false" dtr="false" t="normal">H535/F535</f>
        <v>109.60364583333333</v>
      </c>
    </row>
    <row hidden="false" ht="17.3500003814697" outlineLevel="0" r="536">
      <c r="A536" s="17" t="s"/>
      <c r="B536" s="17" t="s"/>
      <c r="C536" s="13" t="s">
        <v>67</v>
      </c>
      <c r="D536" s="18" t="n"/>
      <c r="E536" s="18" t="s">
        <v>19</v>
      </c>
      <c r="F536" s="18" t="n">
        <v>17.2</v>
      </c>
      <c r="G536" s="18" t="n">
        <v>4</v>
      </c>
      <c r="H536" s="25" t="n">
        <v>2104.39</v>
      </c>
      <c r="I536" s="20" t="s">
        <v>19</v>
      </c>
      <c r="J536" s="24" t="n">
        <f aca="false" ca="false" dt2D="false" dtr="false" t="normal">H536/F536</f>
        <v>122.34825581395349</v>
      </c>
    </row>
    <row hidden="false" ht="17.3500003814697" outlineLevel="0" r="537">
      <c r="A537" s="20" t="s">
        <v>186</v>
      </c>
      <c r="B537" s="21" t="s"/>
      <c r="C537" s="21" t="s"/>
      <c r="D537" s="21" t="s"/>
      <c r="E537" s="21" t="s"/>
      <c r="F537" s="21" t="s"/>
      <c r="G537" s="21" t="s"/>
      <c r="H537" s="21" t="s"/>
      <c r="I537" s="21" t="s"/>
      <c r="J537" s="22" t="s"/>
    </row>
    <row customHeight="true" hidden="false" ht="17.3500003814697" outlineLevel="0" r="538">
      <c r="A538" s="13" t="s">
        <v>187</v>
      </c>
      <c r="B538" s="13" t="s">
        <v>188</v>
      </c>
      <c r="C538" s="18" t="s">
        <v>189</v>
      </c>
      <c r="D538" s="18" t="n"/>
      <c r="E538" s="18" t="s">
        <v>19</v>
      </c>
      <c r="F538" s="18" t="n">
        <v>90</v>
      </c>
      <c r="G538" s="18" t="n">
        <v>6</v>
      </c>
      <c r="H538" s="25" t="n">
        <v>2500.23</v>
      </c>
      <c r="I538" s="20" t="s">
        <v>19</v>
      </c>
      <c r="J538" s="24" t="n">
        <f aca="false" ca="false" dt2D="false" dtr="false" t="normal">H538/F538</f>
        <v>27.780333333333335</v>
      </c>
    </row>
    <row hidden="false" ht="17.3500003814697" outlineLevel="0" r="539">
      <c r="A539" s="15" t="s"/>
      <c r="B539" s="15" t="s"/>
      <c r="C539" s="18" t="s">
        <v>38</v>
      </c>
      <c r="D539" s="18" t="n"/>
      <c r="E539" s="18" t="s">
        <v>19</v>
      </c>
      <c r="F539" s="18" t="n">
        <v>100</v>
      </c>
      <c r="G539" s="18" t="n">
        <v>6</v>
      </c>
      <c r="H539" s="25" t="n">
        <v>2500.23</v>
      </c>
      <c r="I539" s="20" t="s">
        <v>19</v>
      </c>
      <c r="J539" s="24" t="n">
        <f aca="false" ca="false" dt2D="false" dtr="false" t="normal">H539/F539</f>
        <v>25.0023</v>
      </c>
    </row>
    <row hidden="false" ht="17.3500003814697" outlineLevel="0" r="540">
      <c r="A540" s="15" t="s"/>
      <c r="B540" s="15" t="s"/>
      <c r="C540" s="18" t="s">
        <v>47</v>
      </c>
      <c r="D540" s="18" t="n"/>
      <c r="E540" s="18" t="s">
        <v>19</v>
      </c>
      <c r="F540" s="18" t="n">
        <v>250</v>
      </c>
      <c r="G540" s="18" t="n">
        <v>6</v>
      </c>
      <c r="H540" s="25" t="n">
        <v>2500.23</v>
      </c>
      <c r="I540" s="20" t="s">
        <v>19</v>
      </c>
      <c r="J540" s="24" t="n">
        <f aca="false" ca="false" dt2D="false" dtr="false" t="normal">H540/F540</f>
        <v>10.00092</v>
      </c>
    </row>
    <row hidden="false" ht="17.3500003814697" outlineLevel="0" r="541">
      <c r="A541" s="15" t="s"/>
      <c r="B541" s="15" t="s"/>
      <c r="C541" s="18" t="s">
        <v>46</v>
      </c>
      <c r="D541" s="18" t="n"/>
      <c r="E541" s="18" t="s">
        <v>19</v>
      </c>
      <c r="F541" s="18" t="n">
        <v>200</v>
      </c>
      <c r="G541" s="18" t="n">
        <v>6</v>
      </c>
      <c r="H541" s="25" t="n">
        <v>2500.23</v>
      </c>
      <c r="I541" s="20" t="s">
        <v>19</v>
      </c>
      <c r="J541" s="24" t="n">
        <f aca="false" ca="false" dt2D="false" dtr="false" t="normal">H541/F541</f>
        <v>12.50115</v>
      </c>
    </row>
    <row hidden="false" ht="17.3500003814697" outlineLevel="0" r="542">
      <c r="A542" s="15" t="s"/>
      <c r="B542" s="15" t="s"/>
      <c r="C542" s="27" t="s">
        <v>190</v>
      </c>
      <c r="D542" s="27" t="n"/>
      <c r="E542" s="27" t="s">
        <v>19</v>
      </c>
      <c r="F542" s="27" t="n">
        <v>450</v>
      </c>
      <c r="G542" s="27" t="n">
        <v>6</v>
      </c>
      <c r="H542" s="37" t="n">
        <v>2500.23</v>
      </c>
      <c r="I542" s="39" t="s">
        <v>19</v>
      </c>
      <c r="J542" s="38" t="n">
        <f aca="false" ca="false" dt2D="false" dtr="false" t="normal">H542/F542</f>
        <v>5.556066666666666</v>
      </c>
    </row>
    <row hidden="false" ht="17.3500003814697" outlineLevel="0" r="543">
      <c r="A543" s="17" t="s"/>
      <c r="B543" s="17" t="s"/>
      <c r="C543" s="27" t="s">
        <v>191</v>
      </c>
      <c r="D543" s="27" t="n"/>
      <c r="E543" s="27" t="s">
        <v>19</v>
      </c>
      <c r="F543" s="27" t="n">
        <v>650</v>
      </c>
      <c r="G543" s="27" t="n">
        <v>6</v>
      </c>
      <c r="H543" s="37" t="n">
        <v>2500.23</v>
      </c>
      <c r="I543" s="39" t="s">
        <v>19</v>
      </c>
      <c r="J543" s="38" t="n">
        <f aca="false" ca="false" dt2D="false" dtr="false" t="normal">H543/F543</f>
        <v>3.8465076923076924</v>
      </c>
    </row>
    <row customHeight="true" hidden="false" ht="17.3500003814697" outlineLevel="0" r="544">
      <c r="A544" s="13" t="s">
        <v>192</v>
      </c>
      <c r="B544" s="13" t="s">
        <v>188</v>
      </c>
      <c r="C544" s="27" t="s">
        <v>189</v>
      </c>
      <c r="D544" s="27" t="n"/>
      <c r="E544" s="27" t="s">
        <v>19</v>
      </c>
      <c r="F544" s="27" t="n">
        <v>130</v>
      </c>
      <c r="G544" s="27" t="n">
        <v>6</v>
      </c>
      <c r="H544" s="37" t="n">
        <v>2500.23</v>
      </c>
      <c r="I544" s="39" t="s">
        <v>19</v>
      </c>
      <c r="J544" s="38" t="n">
        <v>13.2533333333333</v>
      </c>
    </row>
    <row hidden="false" ht="17.3500003814697" outlineLevel="0" r="545">
      <c r="A545" s="15" t="s"/>
      <c r="B545" s="15" t="s"/>
      <c r="C545" s="27" t="s">
        <v>38</v>
      </c>
      <c r="D545" s="27" t="n"/>
      <c r="E545" s="27" t="s">
        <v>19</v>
      </c>
      <c r="F545" s="27" t="n">
        <v>118</v>
      </c>
      <c r="G545" s="27" t="n">
        <v>6</v>
      </c>
      <c r="H545" s="37" t="n">
        <v>2500.23</v>
      </c>
      <c r="I545" s="39" t="s">
        <v>19</v>
      </c>
      <c r="J545" s="38" t="n">
        <v>11.928</v>
      </c>
    </row>
    <row hidden="false" ht="17.3500003814697" outlineLevel="0" r="546">
      <c r="A546" s="15" t="s"/>
      <c r="B546" s="15" t="s"/>
      <c r="C546" s="27" t="s">
        <v>47</v>
      </c>
      <c r="D546" s="27" t="n"/>
      <c r="E546" s="27" t="s">
        <v>19</v>
      </c>
      <c r="F546" s="27" t="n">
        <v>400</v>
      </c>
      <c r="G546" s="27" t="n">
        <v>6</v>
      </c>
      <c r="H546" s="37" t="n">
        <v>2500.23</v>
      </c>
      <c r="I546" s="39" t="s">
        <v>19</v>
      </c>
      <c r="J546" s="38" t="n">
        <v>4.7712</v>
      </c>
    </row>
    <row hidden="false" ht="17.3500003814697" outlineLevel="0" r="547">
      <c r="A547" s="15" t="s"/>
      <c r="B547" s="15" t="s"/>
      <c r="C547" s="27" t="s">
        <v>46</v>
      </c>
      <c r="D547" s="27" t="n"/>
      <c r="E547" s="27" t="s">
        <v>19</v>
      </c>
      <c r="F547" s="27" t="n">
        <v>340</v>
      </c>
      <c r="G547" s="27" t="n">
        <v>6</v>
      </c>
      <c r="H547" s="37" t="n">
        <v>2500.23</v>
      </c>
      <c r="I547" s="39" t="s">
        <v>19</v>
      </c>
      <c r="J547" s="38" t="n">
        <v>5.964</v>
      </c>
    </row>
    <row hidden="false" ht="17.3500003814697" outlineLevel="0" r="548">
      <c r="A548" s="15" t="s"/>
      <c r="B548" s="15" t="s"/>
      <c r="C548" s="27" t="s">
        <v>190</v>
      </c>
      <c r="D548" s="27" t="n"/>
      <c r="E548" s="27" t="s">
        <v>19</v>
      </c>
      <c r="F548" s="27" t="n">
        <v>580</v>
      </c>
      <c r="G548" s="27" t="n">
        <v>6</v>
      </c>
      <c r="H548" s="37" t="n">
        <v>2500.23</v>
      </c>
      <c r="I548" s="39" t="s">
        <v>19</v>
      </c>
      <c r="J548" s="38" t="n">
        <v>2.65066666666667</v>
      </c>
    </row>
    <row hidden="false" ht="17.3500003814697" outlineLevel="0" r="549">
      <c r="A549" s="17" t="s"/>
      <c r="B549" s="17" t="s"/>
      <c r="C549" s="27" t="s">
        <v>191</v>
      </c>
      <c r="D549" s="27" t="n"/>
      <c r="E549" s="27" t="s">
        <v>19</v>
      </c>
      <c r="F549" s="27" t="n">
        <v>867</v>
      </c>
      <c r="G549" s="27" t="n">
        <v>6</v>
      </c>
      <c r="H549" s="37" t="n">
        <v>2500.23</v>
      </c>
      <c r="I549" s="39" t="s">
        <v>19</v>
      </c>
      <c r="J549" s="38" t="n">
        <v>1.83507692307692</v>
      </c>
    </row>
    <row customHeight="true" hidden="false" ht="17.3500003814697" outlineLevel="0" r="550">
      <c r="A550" s="13" t="s">
        <v>193</v>
      </c>
      <c r="B550" s="13" t="s">
        <v>188</v>
      </c>
      <c r="C550" s="27" t="s">
        <v>189</v>
      </c>
      <c r="D550" s="27" t="n"/>
      <c r="E550" s="27" t="s">
        <v>19</v>
      </c>
      <c r="F550" s="27" t="n">
        <v>130</v>
      </c>
      <c r="G550" s="27" t="n">
        <v>6</v>
      </c>
      <c r="H550" s="37" t="n">
        <v>2500.23</v>
      </c>
      <c r="I550" s="39" t="s">
        <v>19</v>
      </c>
      <c r="J550" s="38" t="n">
        <v>13.2533333333333</v>
      </c>
    </row>
    <row hidden="false" ht="17.3500003814697" outlineLevel="0" r="551">
      <c r="A551" s="15" t="s"/>
      <c r="B551" s="15" t="s"/>
      <c r="C551" s="27" t="s">
        <v>38</v>
      </c>
      <c r="D551" s="27" t="n"/>
      <c r="E551" s="27" t="s">
        <v>19</v>
      </c>
      <c r="F551" s="27" t="n">
        <v>118</v>
      </c>
      <c r="G551" s="27" t="n">
        <v>6</v>
      </c>
      <c r="H551" s="37" t="n">
        <v>2500.23</v>
      </c>
      <c r="I551" s="39" t="s">
        <v>19</v>
      </c>
      <c r="J551" s="38" t="n">
        <v>11.928</v>
      </c>
    </row>
    <row hidden="false" ht="17.3500003814697" outlineLevel="0" r="552">
      <c r="A552" s="15" t="s"/>
      <c r="B552" s="15" t="s"/>
      <c r="C552" s="27" t="s">
        <v>47</v>
      </c>
      <c r="D552" s="27" t="n"/>
      <c r="E552" s="27" t="s">
        <v>19</v>
      </c>
      <c r="F552" s="27" t="n">
        <v>400</v>
      </c>
      <c r="G552" s="27" t="n">
        <v>6</v>
      </c>
      <c r="H552" s="37" t="n">
        <v>2500.23</v>
      </c>
      <c r="I552" s="39" t="s">
        <v>19</v>
      </c>
      <c r="J552" s="38" t="n">
        <v>4.7712</v>
      </c>
    </row>
    <row hidden="false" ht="17.3500003814697" outlineLevel="0" r="553">
      <c r="A553" s="15" t="s"/>
      <c r="B553" s="15" t="s"/>
      <c r="C553" s="27" t="s">
        <v>46</v>
      </c>
      <c r="D553" s="27" t="n"/>
      <c r="E553" s="27" t="s">
        <v>19</v>
      </c>
      <c r="F553" s="27" t="n">
        <v>340</v>
      </c>
      <c r="G553" s="27" t="n">
        <v>6</v>
      </c>
      <c r="H553" s="37" t="n">
        <v>2500.23</v>
      </c>
      <c r="I553" s="39" t="s">
        <v>19</v>
      </c>
      <c r="J553" s="38" t="n">
        <v>5.964</v>
      </c>
    </row>
    <row hidden="false" ht="17.3500003814697" outlineLevel="0" r="554">
      <c r="A554" s="15" t="s"/>
      <c r="B554" s="15" t="s"/>
      <c r="C554" s="27" t="s">
        <v>190</v>
      </c>
      <c r="D554" s="27" t="n"/>
      <c r="E554" s="27" t="s">
        <v>19</v>
      </c>
      <c r="F554" s="27" t="n">
        <v>580</v>
      </c>
      <c r="G554" s="27" t="n">
        <v>6</v>
      </c>
      <c r="H554" s="37" t="n">
        <v>2500.23</v>
      </c>
      <c r="I554" s="39" t="s">
        <v>19</v>
      </c>
      <c r="J554" s="38" t="n">
        <v>2.65066666666667</v>
      </c>
    </row>
    <row hidden="false" ht="17.3500003814697" outlineLevel="0" r="555">
      <c r="A555" s="17" t="s"/>
      <c r="B555" s="17" t="s"/>
      <c r="C555" s="27" t="s">
        <v>191</v>
      </c>
      <c r="D555" s="27" t="n"/>
      <c r="E555" s="27" t="s">
        <v>19</v>
      </c>
      <c r="F555" s="27" t="n">
        <v>867</v>
      </c>
      <c r="G555" s="27" t="n">
        <v>6</v>
      </c>
      <c r="H555" s="37" t="n">
        <v>2500.23</v>
      </c>
      <c r="I555" s="39" t="s">
        <v>19</v>
      </c>
      <c r="J555" s="38" t="n">
        <v>1.83507692307692</v>
      </c>
    </row>
    <row customHeight="true" hidden="false" ht="17.3500003814697" outlineLevel="0" r="556">
      <c r="A556" s="13" t="s">
        <v>194</v>
      </c>
      <c r="B556" s="13" t="s">
        <v>188</v>
      </c>
      <c r="C556" s="27" t="s">
        <v>189</v>
      </c>
      <c r="D556" s="27" t="n"/>
      <c r="E556" s="27" t="s">
        <v>19</v>
      </c>
      <c r="F556" s="27" t="n">
        <v>130</v>
      </c>
      <c r="G556" s="27" t="n">
        <v>6</v>
      </c>
      <c r="H556" s="37" t="n">
        <v>2500.23</v>
      </c>
      <c r="I556" s="39" t="s">
        <v>19</v>
      </c>
      <c r="J556" s="38" t="n">
        <v>13.2533333333333</v>
      </c>
    </row>
    <row hidden="false" ht="17.3500003814697" outlineLevel="0" r="557">
      <c r="A557" s="15" t="s"/>
      <c r="B557" s="15" t="s"/>
      <c r="C557" s="27" t="s">
        <v>38</v>
      </c>
      <c r="D557" s="27" t="n"/>
      <c r="E557" s="27" t="s">
        <v>19</v>
      </c>
      <c r="F557" s="27" t="n">
        <v>118</v>
      </c>
      <c r="G557" s="27" t="n">
        <v>6</v>
      </c>
      <c r="H557" s="37" t="n">
        <v>2500.23</v>
      </c>
      <c r="I557" s="39" t="s">
        <v>19</v>
      </c>
      <c r="J557" s="38" t="n">
        <v>11.928</v>
      </c>
    </row>
    <row hidden="false" ht="17.3500003814697" outlineLevel="0" r="558">
      <c r="A558" s="15" t="s"/>
      <c r="B558" s="15" t="s"/>
      <c r="C558" s="27" t="s">
        <v>47</v>
      </c>
      <c r="D558" s="27" t="n"/>
      <c r="E558" s="27" t="s">
        <v>19</v>
      </c>
      <c r="F558" s="27" t="n">
        <v>400</v>
      </c>
      <c r="G558" s="27" t="n">
        <v>6</v>
      </c>
      <c r="H558" s="37" t="n">
        <v>2500.23</v>
      </c>
      <c r="I558" s="39" t="s">
        <v>19</v>
      </c>
      <c r="J558" s="38" t="n">
        <v>4.7712</v>
      </c>
    </row>
    <row hidden="false" ht="17.3500003814697" outlineLevel="0" r="559">
      <c r="A559" s="15" t="s"/>
      <c r="B559" s="15" t="s"/>
      <c r="C559" s="27" t="s">
        <v>46</v>
      </c>
      <c r="D559" s="27" t="n"/>
      <c r="E559" s="27" t="s">
        <v>19</v>
      </c>
      <c r="F559" s="27" t="n">
        <v>340</v>
      </c>
      <c r="G559" s="27" t="n">
        <v>6</v>
      </c>
      <c r="H559" s="37" t="n">
        <v>2500.23</v>
      </c>
      <c r="I559" s="39" t="s">
        <v>19</v>
      </c>
      <c r="J559" s="38" t="n">
        <v>5.964</v>
      </c>
    </row>
    <row hidden="false" ht="17.3500003814697" outlineLevel="0" r="560">
      <c r="A560" s="15" t="s"/>
      <c r="B560" s="15" t="s"/>
      <c r="C560" s="27" t="s">
        <v>190</v>
      </c>
      <c r="D560" s="27" t="n"/>
      <c r="E560" s="27" t="s">
        <v>19</v>
      </c>
      <c r="F560" s="27" t="n">
        <v>580</v>
      </c>
      <c r="G560" s="27" t="n">
        <v>6</v>
      </c>
      <c r="H560" s="37" t="n">
        <v>2500.23</v>
      </c>
      <c r="I560" s="39" t="s">
        <v>19</v>
      </c>
      <c r="J560" s="38" t="n">
        <v>2.65066666666667</v>
      </c>
    </row>
    <row hidden="false" ht="17.3500003814697" outlineLevel="0" r="561">
      <c r="A561" s="17" t="s"/>
      <c r="B561" s="17" t="s"/>
      <c r="C561" s="27" t="s">
        <v>191</v>
      </c>
      <c r="D561" s="27" t="n"/>
      <c r="E561" s="27" t="s">
        <v>19</v>
      </c>
      <c r="F561" s="27" t="n">
        <v>867</v>
      </c>
      <c r="G561" s="27" t="n">
        <v>6</v>
      </c>
      <c r="H561" s="37" t="n">
        <v>2500.23</v>
      </c>
      <c r="I561" s="39" t="s">
        <v>19</v>
      </c>
      <c r="J561" s="38" t="n">
        <v>1.83507692307692</v>
      </c>
    </row>
    <row customHeight="true" hidden="false" ht="17.3500003814697" outlineLevel="0" r="562">
      <c r="A562" s="13" t="n"/>
      <c r="B562" s="13" t="s">
        <v>182</v>
      </c>
      <c r="C562" s="18" t="s">
        <v>59</v>
      </c>
      <c r="D562" s="18" t="n"/>
      <c r="E562" s="18" t="s">
        <v>19</v>
      </c>
      <c r="F562" s="18" t="n">
        <f aca="false" ca="false" dt2D="false" dtr="false" t="normal">28*1.5</f>
        <v>42</v>
      </c>
      <c r="G562" s="18" t="n">
        <v>2</v>
      </c>
      <c r="H562" s="25" t="n">
        <v>1771.23</v>
      </c>
      <c r="I562" s="20" t="s">
        <v>19</v>
      </c>
      <c r="J562" s="24" t="n">
        <f aca="false" ca="false" dt2D="false" dtr="false" t="normal">H562/F562</f>
        <v>42.17214285714286</v>
      </c>
    </row>
    <row hidden="false" ht="17.3500003814697" outlineLevel="0" r="563">
      <c r="A563" s="15" t="s"/>
      <c r="B563" s="15" t="s"/>
      <c r="C563" s="18" t="s">
        <v>60</v>
      </c>
      <c r="D563" s="18" t="n"/>
      <c r="E563" s="18" t="s">
        <v>19</v>
      </c>
      <c r="F563" s="18" t="n">
        <f aca="false" ca="false" dt2D="false" dtr="false" t="normal">F562*1.6</f>
        <v>67.2</v>
      </c>
      <c r="G563" s="18" t="n">
        <v>3</v>
      </c>
      <c r="H563" s="25" t="n">
        <v>1930.64</v>
      </c>
      <c r="I563" s="20" t="s">
        <v>19</v>
      </c>
      <c r="J563" s="24" t="n">
        <f aca="false" ca="false" dt2D="false" dtr="false" t="normal">H563/F563</f>
        <v>28.729761904761904</v>
      </c>
    </row>
    <row hidden="false" ht="17.3500003814697" outlineLevel="0" r="564">
      <c r="A564" s="15" t="s"/>
      <c r="B564" s="15" t="s"/>
      <c r="C564" s="18" t="s">
        <v>61</v>
      </c>
      <c r="D564" s="18" t="n"/>
      <c r="E564" s="18" t="s">
        <v>19</v>
      </c>
      <c r="F564" s="18" t="n">
        <f aca="false" ca="false" dt2D="false" dtr="false" t="normal">23*1.5</f>
        <v>34.5</v>
      </c>
      <c r="G564" s="18" t="n">
        <v>4</v>
      </c>
      <c r="H564" s="25" t="n">
        <v>2104.39</v>
      </c>
      <c r="I564" s="20" t="s">
        <v>19</v>
      </c>
      <c r="J564" s="24" t="n">
        <f aca="false" ca="false" dt2D="false" dtr="false" t="normal">H564/F564</f>
        <v>60.996811594202896</v>
      </c>
    </row>
    <row hidden="false" ht="17.3500003814697" outlineLevel="0" r="565">
      <c r="A565" s="15" t="s"/>
      <c r="B565" s="15" t="s"/>
      <c r="C565" s="18" t="s">
        <v>62</v>
      </c>
      <c r="D565" s="18" t="n"/>
      <c r="E565" s="18" t="s">
        <v>19</v>
      </c>
      <c r="F565" s="18" t="n">
        <f aca="false" ca="false" dt2D="false" dtr="false" t="normal">23*1.5</f>
        <v>34.5</v>
      </c>
      <c r="G565" s="18" t="n">
        <v>4</v>
      </c>
      <c r="H565" s="25" t="n">
        <v>2104.39</v>
      </c>
      <c r="I565" s="20" t="s">
        <v>19</v>
      </c>
      <c r="J565" s="24" t="n">
        <f aca="false" ca="false" dt2D="false" dtr="false" t="normal">H565/F565</f>
        <v>60.996811594202896</v>
      </c>
    </row>
    <row hidden="false" ht="17.3500003814697" outlineLevel="0" r="566">
      <c r="A566" s="15" t="s"/>
      <c r="B566" s="15" t="s"/>
      <c r="C566" s="18" t="s">
        <v>32</v>
      </c>
      <c r="D566" s="18" t="n"/>
      <c r="E566" s="18" t="s">
        <v>19</v>
      </c>
      <c r="F566" s="18" t="n">
        <f aca="false" ca="false" dt2D="false" dtr="false" t="normal">23*1.5</f>
        <v>34.5</v>
      </c>
      <c r="G566" s="18" t="n">
        <v>4</v>
      </c>
      <c r="H566" s="25" t="n">
        <v>2104.39</v>
      </c>
      <c r="I566" s="20" t="s">
        <v>19</v>
      </c>
      <c r="J566" s="24" t="n">
        <f aca="false" ca="false" dt2D="false" dtr="false" t="normal">H566/F566</f>
        <v>60.996811594202896</v>
      </c>
    </row>
    <row hidden="false" ht="17.3500003814697" outlineLevel="0" r="567">
      <c r="A567" s="15" t="s"/>
      <c r="B567" s="15" t="s"/>
      <c r="C567" s="18" t="s">
        <v>63</v>
      </c>
      <c r="D567" s="18" t="n"/>
      <c r="E567" s="18" t="s">
        <v>19</v>
      </c>
      <c r="F567" s="18" t="n">
        <f aca="false" ca="false" dt2D="false" dtr="false" t="normal">25*1.5</f>
        <v>37.5</v>
      </c>
      <c r="G567" s="18" t="n">
        <v>4</v>
      </c>
      <c r="H567" s="25" t="n">
        <v>2104.39</v>
      </c>
      <c r="I567" s="20" t="s">
        <v>19</v>
      </c>
      <c r="J567" s="24" t="n">
        <f aca="false" ca="false" dt2D="false" dtr="false" t="normal">H567/F567</f>
        <v>56.117066666666666</v>
      </c>
    </row>
    <row hidden="false" ht="17.3500003814697" outlineLevel="0" r="568">
      <c r="A568" s="15" t="s"/>
      <c r="B568" s="15" t="s"/>
      <c r="C568" s="18" t="s">
        <v>64</v>
      </c>
      <c r="D568" s="18" t="n"/>
      <c r="E568" s="18" t="s">
        <v>19</v>
      </c>
      <c r="F568" s="18" t="n">
        <f aca="false" ca="false" dt2D="false" dtr="false" t="normal">25*1.5</f>
        <v>37.5</v>
      </c>
      <c r="G568" s="18" t="n">
        <v>4</v>
      </c>
      <c r="H568" s="25" t="n">
        <v>2104.39</v>
      </c>
      <c r="I568" s="20" t="s">
        <v>19</v>
      </c>
      <c r="J568" s="24" t="n">
        <f aca="false" ca="false" dt2D="false" dtr="false" t="normal">H568/F568</f>
        <v>56.117066666666666</v>
      </c>
    </row>
    <row hidden="false" ht="17.3500003814697" outlineLevel="0" r="569">
      <c r="A569" s="15" t="s"/>
      <c r="B569" s="15" t="s"/>
      <c r="C569" s="18" t="s">
        <v>65</v>
      </c>
      <c r="D569" s="18" t="n"/>
      <c r="E569" s="18" t="s">
        <v>19</v>
      </c>
      <c r="F569" s="18" t="n">
        <f aca="false" ca="false" dt2D="false" dtr="false" t="normal">12*1.5</f>
        <v>18</v>
      </c>
      <c r="G569" s="18" t="n">
        <v>3</v>
      </c>
      <c r="H569" s="25" t="n">
        <v>1930.64</v>
      </c>
      <c r="I569" s="20" t="s">
        <v>19</v>
      </c>
      <c r="J569" s="24" t="n">
        <f aca="false" ca="false" dt2D="false" dtr="false" t="normal">H569/F569</f>
        <v>107.25777777777779</v>
      </c>
    </row>
    <row hidden="false" ht="17.3500003814697" outlineLevel="0" r="570">
      <c r="A570" s="15" t="s"/>
      <c r="B570" s="15" t="s"/>
      <c r="C570" s="18" t="s">
        <v>27</v>
      </c>
      <c r="D570" s="18" t="n"/>
      <c r="E570" s="18" t="s">
        <v>19</v>
      </c>
      <c r="F570" s="18" t="n">
        <f aca="false" ca="false" dt2D="false" dtr="false" t="normal">14*1.5</f>
        <v>21</v>
      </c>
      <c r="G570" s="18" t="n">
        <v>3</v>
      </c>
      <c r="H570" s="25" t="n">
        <v>1930.64</v>
      </c>
      <c r="I570" s="20" t="s">
        <v>19</v>
      </c>
      <c r="J570" s="24" t="n">
        <f aca="false" ca="false" dt2D="false" dtr="false" t="normal">H570/F570</f>
        <v>91.9352380952381</v>
      </c>
    </row>
    <row hidden="false" ht="17.3500003814697" outlineLevel="0" r="571">
      <c r="A571" s="15" t="s"/>
      <c r="B571" s="15" t="s"/>
      <c r="C571" s="18" t="s">
        <v>25</v>
      </c>
      <c r="D571" s="18" t="n"/>
      <c r="E571" s="18" t="s">
        <v>19</v>
      </c>
      <c r="F571" s="18" t="n">
        <f aca="false" ca="false" dt2D="false" dtr="false" t="normal">14*1.5</f>
        <v>21</v>
      </c>
      <c r="G571" s="18" t="n">
        <v>3</v>
      </c>
      <c r="H571" s="25" t="n">
        <v>1930.64</v>
      </c>
      <c r="I571" s="20" t="s">
        <v>19</v>
      </c>
      <c r="J571" s="24" t="n">
        <f aca="false" ca="false" dt2D="false" dtr="false" t="normal">H571/F571</f>
        <v>91.9352380952381</v>
      </c>
    </row>
    <row hidden="false" ht="17.3500003814697" outlineLevel="0" r="572">
      <c r="A572" s="15" t="s"/>
      <c r="B572" s="15" t="s"/>
      <c r="C572" s="18" t="s">
        <v>66</v>
      </c>
      <c r="D572" s="18" t="n"/>
      <c r="E572" s="18" t="s">
        <v>19</v>
      </c>
      <c r="F572" s="18" t="n">
        <f aca="false" ca="false" dt2D="false" dtr="false" t="normal">14*1.5</f>
        <v>21</v>
      </c>
      <c r="G572" s="18" t="n">
        <v>3</v>
      </c>
      <c r="H572" s="25" t="n">
        <v>1930.64</v>
      </c>
      <c r="I572" s="20" t="s">
        <v>19</v>
      </c>
      <c r="J572" s="24" t="n">
        <f aca="false" ca="false" dt2D="false" dtr="false" t="normal">H572/F572</f>
        <v>91.9352380952381</v>
      </c>
    </row>
    <row hidden="false" ht="17.3500003814697" outlineLevel="0" r="573">
      <c r="A573" s="15" t="s"/>
      <c r="B573" s="15" t="s"/>
      <c r="C573" s="13" t="s">
        <v>67</v>
      </c>
      <c r="D573" s="18" t="n"/>
      <c r="E573" s="18" t="s">
        <v>19</v>
      </c>
      <c r="F573" s="18" t="n">
        <f aca="false" ca="false" dt2D="false" dtr="false" t="normal">25*1.5</f>
        <v>37.5</v>
      </c>
      <c r="G573" s="18" t="n">
        <v>4</v>
      </c>
      <c r="H573" s="25" t="n">
        <v>2104.39</v>
      </c>
      <c r="I573" s="20" t="s">
        <v>19</v>
      </c>
      <c r="J573" s="24" t="n">
        <f aca="false" ca="false" dt2D="false" dtr="false" t="normal">H573/F573</f>
        <v>56.117066666666666</v>
      </c>
    </row>
    <row hidden="false" ht="17.3500003814697" outlineLevel="0" r="574">
      <c r="A574" s="15" t="s"/>
      <c r="B574" s="15" t="s"/>
      <c r="C574" s="18" t="s">
        <v>68</v>
      </c>
      <c r="D574" s="18" t="n"/>
      <c r="E574" s="18" t="s">
        <v>19</v>
      </c>
      <c r="F574" s="18" t="n">
        <f aca="false" ca="false" dt2D="false" dtr="false" t="normal">25*1.5</f>
        <v>37.5</v>
      </c>
      <c r="G574" s="18" t="n">
        <v>4</v>
      </c>
      <c r="H574" s="25" t="n">
        <v>2104.39</v>
      </c>
      <c r="I574" s="20" t="s">
        <v>19</v>
      </c>
      <c r="J574" s="24" t="n">
        <f aca="false" ca="false" dt2D="false" dtr="false" t="normal">H574/F574</f>
        <v>56.117066666666666</v>
      </c>
    </row>
    <row hidden="false" ht="17.3500003814697" outlineLevel="0" r="575">
      <c r="A575" s="15" t="s"/>
      <c r="B575" s="15" t="s"/>
      <c r="C575" s="18" t="s">
        <v>69</v>
      </c>
      <c r="D575" s="18" t="n"/>
      <c r="E575" s="18" t="s">
        <v>19</v>
      </c>
      <c r="F575" s="18" t="n">
        <f aca="false" ca="false" dt2D="false" dtr="false" t="normal">25*1.5</f>
        <v>37.5</v>
      </c>
      <c r="G575" s="18" t="n">
        <v>4</v>
      </c>
      <c r="H575" s="25" t="n">
        <v>2104.39</v>
      </c>
      <c r="I575" s="20" t="s">
        <v>19</v>
      </c>
      <c r="J575" s="24" t="n">
        <f aca="false" ca="false" dt2D="false" dtr="false" t="normal">H575/F575</f>
        <v>56.117066666666666</v>
      </c>
    </row>
    <row hidden="false" ht="32.7999992370605" outlineLevel="0" r="576">
      <c r="A576" s="15" t="s"/>
      <c r="B576" s="15" t="s"/>
      <c r="C576" s="18" t="s">
        <v>70</v>
      </c>
      <c r="D576" s="13" t="s">
        <v>71</v>
      </c>
      <c r="E576" s="18" t="s">
        <v>19</v>
      </c>
      <c r="F576" s="18" t="n">
        <f aca="false" ca="false" dt2D="false" dtr="false" t="normal">40*1.5</f>
        <v>60</v>
      </c>
      <c r="G576" s="18" t="n">
        <v>4</v>
      </c>
      <c r="H576" s="25" t="n">
        <v>2104.39</v>
      </c>
      <c r="I576" s="20" t="s">
        <v>19</v>
      </c>
      <c r="J576" s="24" t="n">
        <f aca="false" ca="false" dt2D="false" dtr="false" t="normal">H576/F576</f>
        <v>35.073166666666665</v>
      </c>
    </row>
    <row hidden="false" ht="32.7999992370605" outlineLevel="0" r="577">
      <c r="A577" s="15" t="s"/>
      <c r="B577" s="15" t="s"/>
      <c r="C577" s="18" t="s">
        <v>72</v>
      </c>
      <c r="D577" s="13" t="s">
        <v>73</v>
      </c>
      <c r="E577" s="18" t="s">
        <v>19</v>
      </c>
      <c r="F577" s="18" t="n">
        <f aca="false" ca="false" dt2D="false" dtr="false" t="normal">F576*1.5</f>
        <v>90</v>
      </c>
      <c r="G577" s="18" t="n">
        <v>4</v>
      </c>
      <c r="H577" s="25" t="n">
        <v>2104.39</v>
      </c>
      <c r="I577" s="20" t="s">
        <v>19</v>
      </c>
      <c r="J577" s="24" t="n">
        <f aca="false" ca="false" dt2D="false" dtr="false" t="normal">H577/F577</f>
        <v>23.382111111111108</v>
      </c>
    </row>
    <row hidden="false" ht="32.7999992370605" outlineLevel="0" r="578">
      <c r="A578" s="17" t="s"/>
      <c r="B578" s="17" t="s"/>
      <c r="C578" s="18" t="s">
        <v>70</v>
      </c>
      <c r="D578" s="13" t="s">
        <v>73</v>
      </c>
      <c r="E578" s="18" t="s">
        <v>19</v>
      </c>
      <c r="F578" s="18" t="n">
        <f aca="false" ca="false" dt2D="false" dtr="false" t="normal">F577</f>
        <v>90</v>
      </c>
      <c r="G578" s="18" t="n">
        <v>4</v>
      </c>
      <c r="H578" s="25" t="n">
        <v>2104.39</v>
      </c>
      <c r="I578" s="20" t="s">
        <v>19</v>
      </c>
      <c r="J578" s="24" t="n">
        <f aca="false" ca="false" dt2D="false" dtr="false" t="normal">H578/F578</f>
        <v>23.382111111111108</v>
      </c>
    </row>
    <row customHeight="true" hidden="false" ht="17.3500003814697" outlineLevel="0" r="579">
      <c r="A579" s="13" t="n"/>
      <c r="B579" s="13" t="s">
        <v>183</v>
      </c>
      <c r="C579" s="18" t="s">
        <v>59</v>
      </c>
      <c r="D579" s="18" t="n"/>
      <c r="E579" s="18" t="s">
        <v>19</v>
      </c>
      <c r="F579" s="18" t="n">
        <f aca="false" ca="false" dt2D="false" dtr="false" t="normal">24*1.5</f>
        <v>36</v>
      </c>
      <c r="G579" s="18" t="n">
        <v>2</v>
      </c>
      <c r="H579" s="25" t="n">
        <v>1771.23</v>
      </c>
      <c r="I579" s="20" t="s">
        <v>19</v>
      </c>
      <c r="J579" s="24" t="n">
        <f aca="false" ca="false" dt2D="false" dtr="false" t="normal">H579/F579</f>
        <v>49.200833333333335</v>
      </c>
    </row>
    <row hidden="false" ht="17.3500003814697" outlineLevel="0" r="580">
      <c r="A580" s="15" t="s"/>
      <c r="B580" s="15" t="s"/>
      <c r="C580" s="18" t="s">
        <v>60</v>
      </c>
      <c r="D580" s="18" t="n"/>
      <c r="E580" s="18" t="s">
        <v>19</v>
      </c>
      <c r="F580" s="18" t="n">
        <f aca="false" ca="false" dt2D="false" dtr="false" t="normal">F579*1.6</f>
        <v>57.6</v>
      </c>
      <c r="G580" s="18" t="n">
        <v>3</v>
      </c>
      <c r="H580" s="25" t="n">
        <v>1930.64</v>
      </c>
      <c r="I580" s="20" t="s">
        <v>19</v>
      </c>
      <c r="J580" s="24" t="n">
        <f aca="false" ca="false" dt2D="false" dtr="false" t="normal">H580/F580</f>
        <v>33.518055555555556</v>
      </c>
    </row>
    <row hidden="false" ht="17.3500003814697" outlineLevel="0" r="581">
      <c r="A581" s="15" t="s"/>
      <c r="B581" s="15" t="s"/>
      <c r="C581" s="18" t="s">
        <v>61</v>
      </c>
      <c r="D581" s="18" t="n"/>
      <c r="E581" s="18" t="s">
        <v>19</v>
      </c>
      <c r="F581" s="18" t="n">
        <f aca="false" ca="false" dt2D="false" dtr="false" t="normal">20.8*1.5</f>
        <v>31.200000000000003</v>
      </c>
      <c r="G581" s="18" t="n">
        <v>4</v>
      </c>
      <c r="H581" s="25" t="n">
        <v>2104.39</v>
      </c>
      <c r="I581" s="20" t="s">
        <v>19</v>
      </c>
      <c r="J581" s="24" t="n">
        <f aca="false" ca="false" dt2D="false" dtr="false" t="normal">H581/F581</f>
        <v>67.44839743589742</v>
      </c>
    </row>
    <row hidden="false" ht="17.3500003814697" outlineLevel="0" r="582">
      <c r="A582" s="15" t="s"/>
      <c r="B582" s="15" t="s"/>
      <c r="C582" s="18" t="s">
        <v>62</v>
      </c>
      <c r="D582" s="18" t="n"/>
      <c r="E582" s="18" t="s">
        <v>19</v>
      </c>
      <c r="F582" s="18" t="n">
        <f aca="false" ca="false" dt2D="false" dtr="false" t="normal">20.8*1.5</f>
        <v>31.200000000000003</v>
      </c>
      <c r="G582" s="18" t="n">
        <v>4</v>
      </c>
      <c r="H582" s="25" t="n">
        <v>2104.39</v>
      </c>
      <c r="I582" s="20" t="s">
        <v>19</v>
      </c>
      <c r="J582" s="24" t="n">
        <f aca="false" ca="false" dt2D="false" dtr="false" t="normal">H582/F582</f>
        <v>67.44839743589742</v>
      </c>
    </row>
    <row hidden="false" ht="17.3500003814697" outlineLevel="0" r="583">
      <c r="A583" s="15" t="s"/>
      <c r="B583" s="15" t="s"/>
      <c r="C583" s="18" t="s">
        <v>32</v>
      </c>
      <c r="D583" s="18" t="n"/>
      <c r="E583" s="18" t="s">
        <v>19</v>
      </c>
      <c r="F583" s="18" t="n">
        <f aca="false" ca="false" dt2D="false" dtr="false" t="normal">20.8*1.5</f>
        <v>31.200000000000003</v>
      </c>
      <c r="G583" s="18" t="n">
        <v>4</v>
      </c>
      <c r="H583" s="25" t="n">
        <v>2104.39</v>
      </c>
      <c r="I583" s="20" t="s">
        <v>19</v>
      </c>
      <c r="J583" s="24" t="n">
        <f aca="false" ca="false" dt2D="false" dtr="false" t="normal">H583/F583</f>
        <v>67.44839743589742</v>
      </c>
    </row>
    <row hidden="false" ht="17.3500003814697" outlineLevel="0" r="584">
      <c r="A584" s="15" t="s"/>
      <c r="B584" s="15" t="s"/>
      <c r="C584" s="18" t="s">
        <v>63</v>
      </c>
      <c r="D584" s="18" t="n"/>
      <c r="E584" s="18" t="s">
        <v>19</v>
      </c>
      <c r="F584" s="18" t="n">
        <f aca="false" ca="false" dt2D="false" dtr="false" t="normal">24*1.5</f>
        <v>36</v>
      </c>
      <c r="G584" s="18" t="n">
        <v>4</v>
      </c>
      <c r="H584" s="25" t="n">
        <v>2104.39</v>
      </c>
      <c r="I584" s="20" t="s">
        <v>19</v>
      </c>
      <c r="J584" s="24" t="n">
        <f aca="false" ca="false" dt2D="false" dtr="false" t="normal">H584/F584</f>
        <v>58.45527777777777</v>
      </c>
    </row>
    <row hidden="false" ht="17.3500003814697" outlineLevel="0" r="585">
      <c r="A585" s="15" t="s"/>
      <c r="B585" s="15" t="s"/>
      <c r="C585" s="18" t="s">
        <v>64</v>
      </c>
      <c r="D585" s="18" t="n"/>
      <c r="E585" s="18" t="s">
        <v>19</v>
      </c>
      <c r="F585" s="18" t="n">
        <f aca="false" ca="false" dt2D="false" dtr="false" t="normal">24*1.5</f>
        <v>36</v>
      </c>
      <c r="G585" s="18" t="n">
        <v>4</v>
      </c>
      <c r="H585" s="25" t="n">
        <v>2104.39</v>
      </c>
      <c r="I585" s="20" t="s">
        <v>19</v>
      </c>
      <c r="J585" s="24" t="n">
        <f aca="false" ca="false" dt2D="false" dtr="false" t="normal">H585/F585</f>
        <v>58.45527777777777</v>
      </c>
    </row>
    <row hidden="false" ht="17.3500003814697" outlineLevel="0" r="586">
      <c r="A586" s="15" t="s"/>
      <c r="B586" s="15" t="s"/>
      <c r="C586" s="18" t="s">
        <v>65</v>
      </c>
      <c r="D586" s="18" t="n"/>
      <c r="E586" s="18" t="s">
        <v>19</v>
      </c>
      <c r="F586" s="18" t="n">
        <f aca="false" ca="false" dt2D="false" dtr="false" t="normal">10*1.5</f>
        <v>15</v>
      </c>
      <c r="G586" s="18" t="n">
        <v>3</v>
      </c>
      <c r="H586" s="25" t="n">
        <v>1930.64</v>
      </c>
      <c r="I586" s="20" t="s">
        <v>19</v>
      </c>
      <c r="J586" s="24" t="n">
        <f aca="false" ca="false" dt2D="false" dtr="false" t="normal">H586/F586</f>
        <v>128.70933333333335</v>
      </c>
    </row>
    <row hidden="false" ht="17.3500003814697" outlineLevel="0" r="587">
      <c r="A587" s="15" t="s"/>
      <c r="B587" s="15" t="s"/>
      <c r="C587" s="18" t="s">
        <v>27</v>
      </c>
      <c r="D587" s="18" t="n"/>
      <c r="E587" s="18" t="s">
        <v>19</v>
      </c>
      <c r="F587" s="18" t="n">
        <f aca="false" ca="false" dt2D="false" dtr="false" t="normal">13*1.5</f>
        <v>19.5</v>
      </c>
      <c r="G587" s="18" t="n">
        <v>3</v>
      </c>
      <c r="H587" s="25" t="n">
        <v>1930.64</v>
      </c>
      <c r="I587" s="20" t="s">
        <v>19</v>
      </c>
      <c r="J587" s="24" t="n">
        <f aca="false" ca="false" dt2D="false" dtr="false" t="normal">H587/F587</f>
        <v>99.0071794871795</v>
      </c>
    </row>
    <row hidden="false" ht="17.3500003814697" outlineLevel="0" r="588">
      <c r="A588" s="15" t="s"/>
      <c r="B588" s="15" t="s"/>
      <c r="C588" s="18" t="s">
        <v>25</v>
      </c>
      <c r="D588" s="18" t="n"/>
      <c r="E588" s="18" t="s">
        <v>19</v>
      </c>
      <c r="F588" s="18" t="n">
        <f aca="false" ca="false" dt2D="false" dtr="false" t="normal">13*1.5</f>
        <v>19.5</v>
      </c>
      <c r="G588" s="18" t="n">
        <v>3</v>
      </c>
      <c r="H588" s="25" t="n">
        <v>1930.64</v>
      </c>
      <c r="I588" s="20" t="s">
        <v>19</v>
      </c>
      <c r="J588" s="24" t="n">
        <f aca="false" ca="false" dt2D="false" dtr="false" t="normal">H588/F588</f>
        <v>99.0071794871795</v>
      </c>
    </row>
    <row hidden="false" ht="17.3500003814697" outlineLevel="0" r="589">
      <c r="A589" s="15" t="s"/>
      <c r="B589" s="15" t="s"/>
      <c r="C589" s="13" t="s">
        <v>67</v>
      </c>
      <c r="D589" s="18" t="n"/>
      <c r="E589" s="18" t="s">
        <v>19</v>
      </c>
      <c r="F589" s="18" t="n">
        <f aca="false" ca="false" dt2D="false" dtr="false" t="normal">24*1.5</f>
        <v>36</v>
      </c>
      <c r="G589" s="18" t="n">
        <v>4</v>
      </c>
      <c r="H589" s="25" t="n">
        <v>2104.39</v>
      </c>
      <c r="I589" s="20" t="s">
        <v>19</v>
      </c>
      <c r="J589" s="24" t="n">
        <f aca="false" ca="false" dt2D="false" dtr="false" t="normal">H589/F589</f>
        <v>58.45527777777777</v>
      </c>
    </row>
    <row hidden="false" ht="17.3500003814697" outlineLevel="0" r="590">
      <c r="A590" s="15" t="s"/>
      <c r="B590" s="15" t="s"/>
      <c r="C590" s="18" t="s">
        <v>68</v>
      </c>
      <c r="D590" s="18" t="n"/>
      <c r="E590" s="18" t="s">
        <v>19</v>
      </c>
      <c r="F590" s="18" t="n">
        <f aca="false" ca="false" dt2D="false" dtr="false" t="normal">24*1.5</f>
        <v>36</v>
      </c>
      <c r="G590" s="18" t="n">
        <v>4</v>
      </c>
      <c r="H590" s="25" t="n">
        <v>2104.39</v>
      </c>
      <c r="I590" s="20" t="s">
        <v>19</v>
      </c>
      <c r="J590" s="24" t="n">
        <f aca="false" ca="false" dt2D="false" dtr="false" t="normal">H590/F590</f>
        <v>58.45527777777777</v>
      </c>
    </row>
    <row hidden="false" ht="17.3500003814697" outlineLevel="0" r="591">
      <c r="A591" s="15" t="s"/>
      <c r="B591" s="15" t="s"/>
      <c r="C591" s="18" t="s">
        <v>69</v>
      </c>
      <c r="D591" s="18" t="n"/>
      <c r="E591" s="18" t="s">
        <v>19</v>
      </c>
      <c r="F591" s="18" t="n">
        <f aca="false" ca="false" dt2D="false" dtr="false" t="normal">24*1.5</f>
        <v>36</v>
      </c>
      <c r="G591" s="18" t="n">
        <v>4</v>
      </c>
      <c r="H591" s="25" t="n">
        <v>2104.39</v>
      </c>
      <c r="I591" s="20" t="s">
        <v>19</v>
      </c>
      <c r="J591" s="24" t="n">
        <f aca="false" ca="false" dt2D="false" dtr="false" t="normal">H591/F591</f>
        <v>58.45527777777777</v>
      </c>
    </row>
    <row hidden="false" ht="32.7999992370605" outlineLevel="0" r="592">
      <c r="A592" s="15" t="s"/>
      <c r="B592" s="15" t="s"/>
      <c r="C592" s="18" t="s">
        <v>70</v>
      </c>
      <c r="D592" s="13" t="s">
        <v>71</v>
      </c>
      <c r="E592" s="18" t="s">
        <v>19</v>
      </c>
      <c r="F592" s="18" t="n">
        <f aca="false" ca="false" dt2D="false" dtr="false" t="normal">33*1.5</f>
        <v>49.5</v>
      </c>
      <c r="G592" s="18" t="n">
        <v>4</v>
      </c>
      <c r="H592" s="25" t="n">
        <v>2104.39</v>
      </c>
      <c r="I592" s="20" t="s">
        <v>19</v>
      </c>
      <c r="J592" s="24" t="n">
        <f aca="false" ca="false" dt2D="false" dtr="false" t="normal">H592/F592</f>
        <v>42.51292929292929</v>
      </c>
    </row>
    <row hidden="false" ht="32.7999992370605" outlineLevel="0" r="593">
      <c r="A593" s="15" t="s"/>
      <c r="B593" s="15" t="s"/>
      <c r="C593" s="18" t="s">
        <v>72</v>
      </c>
      <c r="D593" s="13" t="s">
        <v>73</v>
      </c>
      <c r="E593" s="18" t="s">
        <v>19</v>
      </c>
      <c r="F593" s="18" t="n">
        <f aca="false" ca="false" dt2D="false" dtr="false" t="normal">48*1.5</f>
        <v>72</v>
      </c>
      <c r="G593" s="18" t="n">
        <v>4</v>
      </c>
      <c r="H593" s="25" t="n">
        <v>2104.39</v>
      </c>
      <c r="I593" s="20" t="s">
        <v>19</v>
      </c>
      <c r="J593" s="24" t="n">
        <f aca="false" ca="false" dt2D="false" dtr="false" t="normal">H593/F593</f>
        <v>29.227638888888887</v>
      </c>
    </row>
    <row hidden="false" ht="32.7999992370605" outlineLevel="0" r="594">
      <c r="A594" s="17" t="s"/>
      <c r="B594" s="17" t="s"/>
      <c r="C594" s="18" t="s">
        <v>70</v>
      </c>
      <c r="D594" s="13" t="s">
        <v>73</v>
      </c>
      <c r="E594" s="18" t="s">
        <v>19</v>
      </c>
      <c r="F594" s="18" t="n">
        <f aca="false" ca="false" dt2D="false" dtr="false" t="normal">48*1.5</f>
        <v>72</v>
      </c>
      <c r="G594" s="18" t="n">
        <v>4</v>
      </c>
      <c r="H594" s="25" t="n">
        <v>2104.39</v>
      </c>
      <c r="I594" s="20" t="s">
        <v>19</v>
      </c>
      <c r="J594" s="24" t="n">
        <f aca="false" ca="false" dt2D="false" dtr="false" t="normal">H594/F594</f>
        <v>29.227638888888887</v>
      </c>
    </row>
    <row customHeight="true" hidden="false" ht="17.3500003814697" outlineLevel="0" r="595">
      <c r="A595" s="13" t="n"/>
      <c r="B595" s="13" t="s">
        <v>184</v>
      </c>
      <c r="C595" s="18" t="s">
        <v>59</v>
      </c>
      <c r="D595" s="18" t="n"/>
      <c r="E595" s="18" t="s">
        <v>19</v>
      </c>
      <c r="F595" s="18" t="n">
        <f aca="false" ca="false" dt2D="false" dtr="false" t="normal">18*1.5</f>
        <v>27</v>
      </c>
      <c r="G595" s="18" t="n">
        <v>2</v>
      </c>
      <c r="H595" s="25" t="n">
        <v>1771.23</v>
      </c>
      <c r="I595" s="20" t="s">
        <v>19</v>
      </c>
      <c r="J595" s="24" t="n">
        <f aca="false" ca="false" dt2D="false" dtr="false" t="normal">H595/F595</f>
        <v>65.60111111111111</v>
      </c>
    </row>
    <row hidden="false" ht="17.3500003814697" outlineLevel="0" r="596">
      <c r="A596" s="15" t="s"/>
      <c r="B596" s="15" t="s"/>
      <c r="C596" s="18" t="s">
        <v>60</v>
      </c>
      <c r="D596" s="18" t="n"/>
      <c r="E596" s="18" t="s">
        <v>19</v>
      </c>
      <c r="F596" s="18" t="n">
        <f aca="false" ca="false" dt2D="false" dtr="false" t="normal">F595*1.6</f>
        <v>43.2</v>
      </c>
      <c r="G596" s="18" t="n">
        <v>3</v>
      </c>
      <c r="H596" s="25" t="n">
        <v>1930.64</v>
      </c>
      <c r="I596" s="20" t="s">
        <v>19</v>
      </c>
      <c r="J596" s="24" t="n">
        <f aca="false" ca="false" dt2D="false" dtr="false" t="normal">H596/F596</f>
        <v>44.69074074074074</v>
      </c>
    </row>
    <row hidden="false" ht="17.3500003814697" outlineLevel="0" r="597">
      <c r="A597" s="15" t="s"/>
      <c r="B597" s="15" t="s"/>
      <c r="C597" s="18" t="s">
        <v>61</v>
      </c>
      <c r="D597" s="18" t="n"/>
      <c r="E597" s="18" t="s">
        <v>19</v>
      </c>
      <c r="F597" s="18" t="n">
        <f aca="false" ca="false" dt2D="false" dtr="false" t="normal">16*1.5</f>
        <v>24</v>
      </c>
      <c r="G597" s="18" t="n">
        <v>4</v>
      </c>
      <c r="H597" s="25" t="n">
        <v>2104.39</v>
      </c>
      <c r="I597" s="20" t="s">
        <v>19</v>
      </c>
      <c r="J597" s="24" t="n">
        <f aca="false" ca="false" dt2D="false" dtr="false" t="normal">H597/F597</f>
        <v>87.68291666666666</v>
      </c>
    </row>
    <row hidden="false" ht="17.3500003814697" outlineLevel="0" r="598">
      <c r="A598" s="15" t="s"/>
      <c r="B598" s="15" t="s"/>
      <c r="C598" s="18" t="s">
        <v>62</v>
      </c>
      <c r="D598" s="18" t="n"/>
      <c r="E598" s="18" t="s">
        <v>19</v>
      </c>
      <c r="F598" s="18" t="n">
        <f aca="false" ca="false" dt2D="false" dtr="false" t="normal">16*1.5</f>
        <v>24</v>
      </c>
      <c r="G598" s="18" t="n">
        <v>4</v>
      </c>
      <c r="H598" s="25" t="n">
        <v>2104.39</v>
      </c>
      <c r="I598" s="20" t="s">
        <v>19</v>
      </c>
      <c r="J598" s="24" t="n">
        <f aca="false" ca="false" dt2D="false" dtr="false" t="normal">H598/F598</f>
        <v>87.68291666666666</v>
      </c>
    </row>
    <row hidden="false" ht="17.3500003814697" outlineLevel="0" r="599">
      <c r="A599" s="15" t="s"/>
      <c r="B599" s="15" t="s"/>
      <c r="C599" s="18" t="s">
        <v>32</v>
      </c>
      <c r="D599" s="18" t="n"/>
      <c r="E599" s="18" t="s">
        <v>19</v>
      </c>
      <c r="F599" s="18" t="n">
        <f aca="false" ca="false" dt2D="false" dtr="false" t="normal">16*1.5</f>
        <v>24</v>
      </c>
      <c r="G599" s="18" t="n">
        <v>4</v>
      </c>
      <c r="H599" s="25" t="n">
        <v>2104.39</v>
      </c>
      <c r="I599" s="20" t="s">
        <v>19</v>
      </c>
      <c r="J599" s="24" t="n">
        <f aca="false" ca="false" dt2D="false" dtr="false" t="normal">H599/F599</f>
        <v>87.68291666666666</v>
      </c>
    </row>
    <row hidden="false" ht="17.3500003814697" outlineLevel="0" r="600">
      <c r="A600" s="15" t="s"/>
      <c r="B600" s="15" t="s"/>
      <c r="C600" s="18" t="s">
        <v>63</v>
      </c>
      <c r="D600" s="18" t="n"/>
      <c r="E600" s="18" t="s">
        <v>19</v>
      </c>
      <c r="F600" s="18" t="n">
        <f aca="false" ca="false" dt2D="false" dtr="false" t="normal">16*1.5</f>
        <v>24</v>
      </c>
      <c r="G600" s="18" t="n">
        <v>4</v>
      </c>
      <c r="H600" s="25" t="n">
        <v>2104.39</v>
      </c>
      <c r="I600" s="20" t="s">
        <v>19</v>
      </c>
      <c r="J600" s="24" t="n">
        <f aca="false" ca="false" dt2D="false" dtr="false" t="normal">H600/F600</f>
        <v>87.68291666666666</v>
      </c>
    </row>
    <row hidden="false" ht="17.3500003814697" outlineLevel="0" r="601">
      <c r="A601" s="15" t="s"/>
      <c r="B601" s="15" t="s"/>
      <c r="C601" s="18" t="s">
        <v>64</v>
      </c>
      <c r="D601" s="18" t="n"/>
      <c r="E601" s="18" t="s">
        <v>19</v>
      </c>
      <c r="F601" s="18" t="n">
        <f aca="false" ca="false" dt2D="false" dtr="false" t="normal">16*1.5</f>
        <v>24</v>
      </c>
      <c r="G601" s="18" t="n">
        <v>4</v>
      </c>
      <c r="H601" s="25" t="n">
        <v>2104.39</v>
      </c>
      <c r="I601" s="20" t="s">
        <v>19</v>
      </c>
      <c r="J601" s="24" t="n">
        <f aca="false" ca="false" dt2D="false" dtr="false" t="normal">H601/F601</f>
        <v>87.68291666666666</v>
      </c>
    </row>
    <row hidden="false" ht="17.3500003814697" outlineLevel="0" r="602">
      <c r="A602" s="15" t="s"/>
      <c r="B602" s="15" t="s"/>
      <c r="C602" s="18" t="s">
        <v>65</v>
      </c>
      <c r="D602" s="18" t="n"/>
      <c r="E602" s="18" t="s">
        <v>19</v>
      </c>
      <c r="F602" s="18" t="n">
        <f aca="false" ca="false" dt2D="false" dtr="false" t="normal">10*1.5</f>
        <v>15</v>
      </c>
      <c r="G602" s="18" t="n">
        <v>3</v>
      </c>
      <c r="H602" s="25" t="n">
        <v>1930.64</v>
      </c>
      <c r="I602" s="20" t="s">
        <v>19</v>
      </c>
      <c r="J602" s="24" t="n">
        <f aca="false" ca="false" dt2D="false" dtr="false" t="normal">H602/F602</f>
        <v>128.70933333333335</v>
      </c>
    </row>
    <row hidden="false" ht="17.3500003814697" outlineLevel="0" r="603">
      <c r="A603" s="15" t="s"/>
      <c r="B603" s="15" t="s"/>
      <c r="C603" s="18" t="s">
        <v>27</v>
      </c>
      <c r="D603" s="18" t="n"/>
      <c r="E603" s="18" t="s">
        <v>19</v>
      </c>
      <c r="F603" s="18" t="n">
        <f aca="false" ca="false" dt2D="false" dtr="false" t="normal">11*1.5</f>
        <v>16.5</v>
      </c>
      <c r="G603" s="18" t="n">
        <v>3</v>
      </c>
      <c r="H603" s="25" t="n">
        <v>1930.64</v>
      </c>
      <c r="I603" s="20" t="s">
        <v>19</v>
      </c>
      <c r="J603" s="24" t="n">
        <f aca="false" ca="false" dt2D="false" dtr="false" t="normal">H603/F603</f>
        <v>117.00848484848485</v>
      </c>
    </row>
    <row hidden="false" ht="17.3500003814697" outlineLevel="0" r="604">
      <c r="A604" s="15" t="s"/>
      <c r="B604" s="15" t="s"/>
      <c r="C604" s="18" t="s">
        <v>25</v>
      </c>
      <c r="D604" s="18" t="n"/>
      <c r="E604" s="18" t="s">
        <v>19</v>
      </c>
      <c r="F604" s="18" t="n">
        <f aca="false" ca="false" dt2D="false" dtr="false" t="normal">11*1.5</f>
        <v>16.5</v>
      </c>
      <c r="G604" s="18" t="n">
        <v>3</v>
      </c>
      <c r="H604" s="25" t="n">
        <v>1930.64</v>
      </c>
      <c r="I604" s="20" t="s">
        <v>19</v>
      </c>
      <c r="J604" s="24" t="n">
        <f aca="false" ca="false" dt2D="false" dtr="false" t="normal">H604/F604</f>
        <v>117.00848484848485</v>
      </c>
    </row>
    <row hidden="false" ht="17.3500003814697" outlineLevel="0" r="605">
      <c r="A605" s="15" t="s"/>
      <c r="B605" s="15" t="s"/>
      <c r="C605" s="13" t="s">
        <v>67</v>
      </c>
      <c r="D605" s="18" t="n"/>
      <c r="E605" s="18" t="s">
        <v>19</v>
      </c>
      <c r="F605" s="18" t="n">
        <f aca="false" ca="false" dt2D="false" dtr="false" t="normal">19*1.5</f>
        <v>28.5</v>
      </c>
      <c r="G605" s="18" t="n">
        <v>4</v>
      </c>
      <c r="H605" s="25" t="n">
        <v>2104.39</v>
      </c>
      <c r="I605" s="20" t="s">
        <v>19</v>
      </c>
      <c r="J605" s="24" t="n">
        <f aca="false" ca="false" dt2D="false" dtr="false" t="normal">H605/F605</f>
        <v>73.83824561403509</v>
      </c>
    </row>
    <row hidden="false" ht="17.3500003814697" outlineLevel="0" r="606">
      <c r="A606" s="15" t="s"/>
      <c r="B606" s="15" t="s"/>
      <c r="C606" s="18" t="s">
        <v>68</v>
      </c>
      <c r="D606" s="18" t="n"/>
      <c r="E606" s="18" t="s">
        <v>19</v>
      </c>
      <c r="F606" s="18" t="n">
        <f aca="false" ca="false" dt2D="false" dtr="false" t="normal">19*1.5</f>
        <v>28.5</v>
      </c>
      <c r="G606" s="18" t="n">
        <v>4</v>
      </c>
      <c r="H606" s="25" t="n">
        <v>2104.39</v>
      </c>
      <c r="I606" s="20" t="s">
        <v>19</v>
      </c>
      <c r="J606" s="24" t="n">
        <f aca="false" ca="false" dt2D="false" dtr="false" t="normal">H606/F606</f>
        <v>73.83824561403509</v>
      </c>
    </row>
    <row hidden="false" ht="17.3500003814697" outlineLevel="0" r="607">
      <c r="A607" s="15" t="s"/>
      <c r="B607" s="15" t="s"/>
      <c r="C607" s="18" t="s">
        <v>69</v>
      </c>
      <c r="D607" s="18" t="n"/>
      <c r="E607" s="18" t="s">
        <v>19</v>
      </c>
      <c r="F607" s="18" t="n">
        <f aca="false" ca="false" dt2D="false" dtr="false" t="normal">19*1.5</f>
        <v>28.5</v>
      </c>
      <c r="G607" s="18" t="n">
        <v>4</v>
      </c>
      <c r="H607" s="25" t="n">
        <v>2104.39</v>
      </c>
      <c r="I607" s="20" t="s">
        <v>19</v>
      </c>
      <c r="J607" s="24" t="n">
        <f aca="false" ca="false" dt2D="false" dtr="false" t="normal">H607/F607</f>
        <v>73.83824561403509</v>
      </c>
    </row>
    <row hidden="false" ht="32.7999992370605" outlineLevel="0" r="608">
      <c r="A608" s="15" t="s"/>
      <c r="B608" s="15" t="s"/>
      <c r="C608" s="18" t="s">
        <v>70</v>
      </c>
      <c r="D608" s="13" t="s">
        <v>71</v>
      </c>
      <c r="E608" s="18" t="s">
        <v>19</v>
      </c>
      <c r="F608" s="18" t="n">
        <f aca="false" ca="false" dt2D="false" dtr="false" t="normal">26*1.5</f>
        <v>39</v>
      </c>
      <c r="G608" s="18" t="n">
        <v>4</v>
      </c>
      <c r="H608" s="25" t="n">
        <v>2104.39</v>
      </c>
      <c r="I608" s="20" t="s">
        <v>19</v>
      </c>
      <c r="J608" s="24" t="n">
        <f aca="false" ca="false" dt2D="false" dtr="false" t="normal">H608/F608</f>
        <v>53.95871794871795</v>
      </c>
    </row>
    <row hidden="false" ht="32.7999992370605" outlineLevel="0" r="609">
      <c r="A609" s="15" t="s"/>
      <c r="B609" s="15" t="s"/>
      <c r="C609" s="18" t="s">
        <v>72</v>
      </c>
      <c r="D609" s="13" t="s">
        <v>73</v>
      </c>
      <c r="E609" s="18" t="s">
        <v>19</v>
      </c>
      <c r="F609" s="18" t="n">
        <f aca="false" ca="false" dt2D="false" dtr="false" t="normal">38*1.5</f>
        <v>57</v>
      </c>
      <c r="G609" s="18" t="n">
        <v>4</v>
      </c>
      <c r="H609" s="25" t="n">
        <v>2104.39</v>
      </c>
      <c r="I609" s="20" t="s">
        <v>19</v>
      </c>
      <c r="J609" s="24" t="n">
        <f aca="false" ca="false" dt2D="false" dtr="false" t="normal">H609/F609</f>
        <v>36.919122807017544</v>
      </c>
    </row>
    <row hidden="false" ht="32.7999992370605" outlineLevel="0" r="610">
      <c r="A610" s="17" t="s"/>
      <c r="B610" s="17" t="s"/>
      <c r="C610" s="18" t="s">
        <v>70</v>
      </c>
      <c r="D610" s="13" t="s">
        <v>73</v>
      </c>
      <c r="E610" s="18" t="s">
        <v>19</v>
      </c>
      <c r="F610" s="18" t="n">
        <f aca="false" ca="false" dt2D="false" dtr="false" t="normal">38*1.5</f>
        <v>57</v>
      </c>
      <c r="G610" s="18" t="n">
        <v>4</v>
      </c>
      <c r="H610" s="25" t="n">
        <v>2104.39</v>
      </c>
      <c r="I610" s="20" t="s">
        <v>19</v>
      </c>
      <c r="J610" s="24" t="n">
        <f aca="false" ca="false" dt2D="false" dtr="false" t="normal">H610/F610</f>
        <v>36.919122807017544</v>
      </c>
    </row>
    <row customHeight="true" hidden="false" ht="17.3500003814697" outlineLevel="0" r="611">
      <c r="A611" s="13" t="n"/>
      <c r="B611" s="13" t="s">
        <v>185</v>
      </c>
      <c r="C611" s="18" t="s">
        <v>59</v>
      </c>
      <c r="D611" s="18" t="n"/>
      <c r="E611" s="18" t="s">
        <v>19</v>
      </c>
      <c r="F611" s="18" t="n">
        <f aca="false" ca="false" dt2D="false" dtr="false" t="normal">15*1.5</f>
        <v>22.5</v>
      </c>
      <c r="G611" s="18" t="n">
        <v>2</v>
      </c>
      <c r="H611" s="25" t="n">
        <v>1771.23</v>
      </c>
      <c r="I611" s="20" t="s">
        <v>19</v>
      </c>
      <c r="J611" s="24" t="n">
        <f aca="false" ca="false" dt2D="false" dtr="false" t="normal">H611/F611</f>
        <v>78.72133333333333</v>
      </c>
    </row>
    <row hidden="false" ht="17.3500003814697" outlineLevel="0" r="612">
      <c r="A612" s="15" t="s"/>
      <c r="B612" s="15" t="s"/>
      <c r="C612" s="18" t="s">
        <v>60</v>
      </c>
      <c r="D612" s="18" t="n"/>
      <c r="E612" s="18" t="s">
        <v>19</v>
      </c>
      <c r="F612" s="18" t="n">
        <f aca="false" ca="false" dt2D="false" dtr="false" t="normal">F611*1.6</f>
        <v>36</v>
      </c>
      <c r="G612" s="18" t="n">
        <v>3</v>
      </c>
      <c r="H612" s="25" t="n">
        <v>1930.64</v>
      </c>
      <c r="I612" s="20" t="s">
        <v>19</v>
      </c>
      <c r="J612" s="24" t="n">
        <f aca="false" ca="false" dt2D="false" dtr="false" t="normal">H612/F612</f>
        <v>53.628888888888895</v>
      </c>
    </row>
    <row hidden="false" ht="17.3500003814697" outlineLevel="0" r="613">
      <c r="A613" s="15" t="s"/>
      <c r="B613" s="15" t="s"/>
      <c r="C613" s="18" t="s">
        <v>61</v>
      </c>
      <c r="D613" s="18" t="n"/>
      <c r="E613" s="18" t="s">
        <v>19</v>
      </c>
      <c r="F613" s="18" t="n">
        <f aca="false" ca="false" dt2D="false" dtr="false" t="normal">12*1.5</f>
        <v>18</v>
      </c>
      <c r="G613" s="18" t="n">
        <v>4</v>
      </c>
      <c r="H613" s="25" t="n">
        <v>2104.39</v>
      </c>
      <c r="I613" s="20" t="s">
        <v>19</v>
      </c>
      <c r="J613" s="24" t="n">
        <f aca="false" ca="false" dt2D="false" dtr="false" t="normal">H613/F613</f>
        <v>116.91055555555555</v>
      </c>
    </row>
    <row hidden="false" ht="17.3500003814697" outlineLevel="0" r="614">
      <c r="A614" s="15" t="s"/>
      <c r="B614" s="15" t="s"/>
      <c r="C614" s="18" t="s">
        <v>62</v>
      </c>
      <c r="D614" s="18" t="n"/>
      <c r="E614" s="18" t="s">
        <v>19</v>
      </c>
      <c r="F614" s="18" t="n">
        <f aca="false" ca="false" dt2D="false" dtr="false" t="normal">12*1.5</f>
        <v>18</v>
      </c>
      <c r="G614" s="18" t="n">
        <v>4</v>
      </c>
      <c r="H614" s="25" t="n">
        <v>2104.39</v>
      </c>
      <c r="I614" s="20" t="s">
        <v>19</v>
      </c>
      <c r="J614" s="24" t="n">
        <f aca="false" ca="false" dt2D="false" dtr="false" t="normal">H614/F614</f>
        <v>116.91055555555555</v>
      </c>
    </row>
    <row hidden="false" ht="17.3500003814697" outlineLevel="0" r="615">
      <c r="A615" s="15" t="s"/>
      <c r="B615" s="15" t="s"/>
      <c r="C615" s="18" t="s">
        <v>32</v>
      </c>
      <c r="D615" s="18" t="n"/>
      <c r="E615" s="18" t="s">
        <v>19</v>
      </c>
      <c r="F615" s="18" t="n">
        <f aca="false" ca="false" dt2D="false" dtr="false" t="normal">12*1.5</f>
        <v>18</v>
      </c>
      <c r="G615" s="18" t="n">
        <v>4</v>
      </c>
      <c r="H615" s="25" t="n">
        <v>2104.39</v>
      </c>
      <c r="I615" s="20" t="s">
        <v>19</v>
      </c>
      <c r="J615" s="24" t="n">
        <f aca="false" ca="false" dt2D="false" dtr="false" t="normal">H615/F615</f>
        <v>116.91055555555555</v>
      </c>
    </row>
    <row hidden="false" ht="17.3500003814697" outlineLevel="0" r="616">
      <c r="A616" s="15" t="s"/>
      <c r="B616" s="15" t="s"/>
      <c r="C616" s="18" t="s">
        <v>63</v>
      </c>
      <c r="D616" s="18" t="n"/>
      <c r="E616" s="18" t="s">
        <v>19</v>
      </c>
      <c r="F616" s="18" t="n">
        <f aca="false" ca="false" dt2D="false" dtr="false" t="normal">12*1.5</f>
        <v>18</v>
      </c>
      <c r="G616" s="18" t="n">
        <v>4</v>
      </c>
      <c r="H616" s="25" t="n">
        <v>2104.39</v>
      </c>
      <c r="I616" s="20" t="s">
        <v>19</v>
      </c>
      <c r="J616" s="24" t="n">
        <f aca="false" ca="false" dt2D="false" dtr="false" t="normal">H616/F616</f>
        <v>116.91055555555555</v>
      </c>
    </row>
    <row hidden="false" ht="17.3500003814697" outlineLevel="0" r="617">
      <c r="A617" s="15" t="s"/>
      <c r="B617" s="15" t="s"/>
      <c r="C617" s="18" t="s">
        <v>64</v>
      </c>
      <c r="D617" s="18" t="n"/>
      <c r="E617" s="18" t="s">
        <v>19</v>
      </c>
      <c r="F617" s="18" t="n">
        <f aca="false" ca="false" dt2D="false" dtr="false" t="normal">12*1.5</f>
        <v>18</v>
      </c>
      <c r="G617" s="18" t="n">
        <v>4</v>
      </c>
      <c r="H617" s="25" t="n">
        <v>2104.39</v>
      </c>
      <c r="I617" s="20" t="s">
        <v>19</v>
      </c>
      <c r="J617" s="24" t="n">
        <f aca="false" ca="false" dt2D="false" dtr="false" t="normal">H617/F617</f>
        <v>116.91055555555555</v>
      </c>
    </row>
    <row hidden="false" ht="17.3500003814697" outlineLevel="0" r="618">
      <c r="A618" s="15" t="s"/>
      <c r="B618" s="15" t="s"/>
      <c r="C618" s="18" t="s">
        <v>65</v>
      </c>
      <c r="D618" s="18" t="n"/>
      <c r="E618" s="18" t="s">
        <v>19</v>
      </c>
      <c r="F618" s="18" t="n">
        <f aca="false" ca="false" dt2D="false" dtr="false" t="normal">8*1.5</f>
        <v>12</v>
      </c>
      <c r="G618" s="18" t="n">
        <v>3</v>
      </c>
      <c r="H618" s="25" t="n">
        <v>1930.64</v>
      </c>
      <c r="I618" s="20" t="s">
        <v>19</v>
      </c>
      <c r="J618" s="24" t="n">
        <f aca="false" ca="false" dt2D="false" dtr="false" t="normal">H618/F618</f>
        <v>160.88666666666668</v>
      </c>
    </row>
    <row hidden="false" ht="17.3500003814697" outlineLevel="0" r="619">
      <c r="A619" s="15" t="s"/>
      <c r="B619" s="15" t="s"/>
      <c r="C619" s="18" t="s">
        <v>27</v>
      </c>
      <c r="D619" s="18" t="n"/>
      <c r="E619" s="18" t="s">
        <v>19</v>
      </c>
      <c r="F619" s="18" t="n">
        <f aca="false" ca="false" dt2D="false" dtr="false" t="normal">9*1.5</f>
        <v>13.5</v>
      </c>
      <c r="G619" s="18" t="n">
        <v>3</v>
      </c>
      <c r="H619" s="25" t="n">
        <v>1930.64</v>
      </c>
      <c r="I619" s="20" t="s">
        <v>19</v>
      </c>
      <c r="J619" s="24" t="n">
        <f aca="false" ca="false" dt2D="false" dtr="false" t="normal">H619/F619</f>
        <v>143.01037037037037</v>
      </c>
    </row>
    <row hidden="false" ht="17.3500003814697" outlineLevel="0" r="620">
      <c r="A620" s="15" t="s"/>
      <c r="B620" s="15" t="s"/>
      <c r="C620" s="18" t="s">
        <v>25</v>
      </c>
      <c r="D620" s="18" t="n"/>
      <c r="E620" s="18" t="s">
        <v>19</v>
      </c>
      <c r="F620" s="18" t="n">
        <f aca="false" ca="false" dt2D="false" dtr="false" t="normal">9*1.5</f>
        <v>13.5</v>
      </c>
      <c r="G620" s="18" t="n">
        <v>3</v>
      </c>
      <c r="H620" s="25" t="n">
        <v>1930.64</v>
      </c>
      <c r="I620" s="20" t="s">
        <v>19</v>
      </c>
      <c r="J620" s="24" t="n">
        <f aca="false" ca="false" dt2D="false" dtr="false" t="normal">H620/F620</f>
        <v>143.01037037037037</v>
      </c>
    </row>
    <row hidden="false" ht="17.3500003814697" outlineLevel="0" r="621">
      <c r="A621" s="15" t="s"/>
      <c r="B621" s="15" t="s"/>
      <c r="C621" s="13" t="s">
        <v>67</v>
      </c>
      <c r="D621" s="18" t="n"/>
      <c r="E621" s="18" t="s">
        <v>19</v>
      </c>
      <c r="F621" s="18" t="n">
        <f aca="false" ca="false" dt2D="false" dtr="false" t="normal">14*1.5</f>
        <v>21</v>
      </c>
      <c r="G621" s="18" t="n">
        <v>4</v>
      </c>
      <c r="H621" s="25" t="n">
        <v>2104.39</v>
      </c>
      <c r="I621" s="20" t="s">
        <v>19</v>
      </c>
      <c r="J621" s="24" t="n">
        <f aca="false" ca="false" dt2D="false" dtr="false" t="normal">H621/F621</f>
        <v>100.20904761904761</v>
      </c>
    </row>
    <row hidden="false" ht="17.3500003814697" outlineLevel="0" r="622">
      <c r="A622" s="15" t="s"/>
      <c r="B622" s="15" t="s"/>
      <c r="C622" s="18" t="s">
        <v>68</v>
      </c>
      <c r="D622" s="18" t="n"/>
      <c r="E622" s="18" t="s">
        <v>19</v>
      </c>
      <c r="F622" s="18" t="n">
        <f aca="false" ca="false" dt2D="false" dtr="false" t="normal">14*1.5</f>
        <v>21</v>
      </c>
      <c r="G622" s="18" t="n">
        <v>4</v>
      </c>
      <c r="H622" s="25" t="n">
        <v>2104.39</v>
      </c>
      <c r="I622" s="20" t="s">
        <v>19</v>
      </c>
      <c r="J622" s="24" t="n">
        <f aca="false" ca="false" dt2D="false" dtr="false" t="normal">H622/F622</f>
        <v>100.20904761904761</v>
      </c>
    </row>
    <row hidden="false" ht="17.3500003814697" outlineLevel="0" r="623">
      <c r="A623" s="15" t="s"/>
      <c r="B623" s="15" t="s"/>
      <c r="C623" s="18" t="s">
        <v>69</v>
      </c>
      <c r="D623" s="18" t="n"/>
      <c r="E623" s="18" t="s">
        <v>19</v>
      </c>
      <c r="F623" s="18" t="n">
        <f aca="false" ca="false" dt2D="false" dtr="false" t="normal">14*1.5</f>
        <v>21</v>
      </c>
      <c r="G623" s="18" t="n">
        <v>4</v>
      </c>
      <c r="H623" s="25" t="n">
        <v>2104.39</v>
      </c>
      <c r="I623" s="20" t="s">
        <v>19</v>
      </c>
      <c r="J623" s="24" t="n">
        <f aca="false" ca="false" dt2D="false" dtr="false" t="normal">H623/F623</f>
        <v>100.20904761904761</v>
      </c>
    </row>
    <row hidden="false" ht="32.7999992370605" outlineLevel="0" r="624">
      <c r="A624" s="15" t="s"/>
      <c r="B624" s="15" t="s"/>
      <c r="C624" s="18" t="s">
        <v>70</v>
      </c>
      <c r="D624" s="13" t="s">
        <v>71</v>
      </c>
      <c r="E624" s="18" t="s">
        <v>19</v>
      </c>
      <c r="F624" s="18" t="n">
        <f aca="false" ca="false" dt2D="false" dtr="false" t="normal">19*1.5</f>
        <v>28.5</v>
      </c>
      <c r="G624" s="18" t="n">
        <v>4</v>
      </c>
      <c r="H624" s="25" t="n">
        <v>2104.39</v>
      </c>
      <c r="I624" s="20" t="s">
        <v>19</v>
      </c>
      <c r="J624" s="24" t="n">
        <f aca="false" ca="false" dt2D="false" dtr="false" t="normal">H624/F624</f>
        <v>73.83824561403509</v>
      </c>
    </row>
    <row hidden="false" ht="32.7999992370605" outlineLevel="0" r="625">
      <c r="A625" s="15" t="s"/>
      <c r="B625" s="15" t="s"/>
      <c r="C625" s="18" t="s">
        <v>72</v>
      </c>
      <c r="D625" s="13" t="s">
        <v>73</v>
      </c>
      <c r="E625" s="18" t="s">
        <v>19</v>
      </c>
      <c r="F625" s="18" t="n">
        <f aca="false" ca="false" dt2D="false" dtr="false" t="normal">27*1.5</f>
        <v>40.5</v>
      </c>
      <c r="G625" s="18" t="n">
        <v>4</v>
      </c>
      <c r="H625" s="25" t="n">
        <v>2104.39</v>
      </c>
      <c r="I625" s="20" t="s">
        <v>19</v>
      </c>
      <c r="J625" s="24" t="n">
        <f aca="false" ca="false" dt2D="false" dtr="false" t="normal">H625/F625</f>
        <v>51.96024691358024</v>
      </c>
    </row>
    <row hidden="false" ht="32.7999992370605" outlineLevel="0" r="626">
      <c r="A626" s="17" t="s"/>
      <c r="B626" s="17" t="s"/>
      <c r="C626" s="18" t="s">
        <v>70</v>
      </c>
      <c r="D626" s="13" t="s">
        <v>73</v>
      </c>
      <c r="E626" s="18" t="s">
        <v>19</v>
      </c>
      <c r="F626" s="18" t="n">
        <f aca="false" ca="false" dt2D="false" dtr="false" t="normal">27*1.5</f>
        <v>40.5</v>
      </c>
      <c r="G626" s="18" t="n">
        <v>4</v>
      </c>
      <c r="H626" s="25" t="n">
        <v>2104.39</v>
      </c>
      <c r="I626" s="20" t="s">
        <v>19</v>
      </c>
      <c r="J626" s="24" t="n">
        <f aca="false" ca="false" dt2D="false" dtr="false" t="normal">H626/F626</f>
        <v>51.96024691358024</v>
      </c>
    </row>
    <row customHeight="true" hidden="false" ht="17.3500003814697" outlineLevel="0" r="627">
      <c r="A627" s="13" t="n"/>
      <c r="B627" s="13" t="s">
        <v>81</v>
      </c>
      <c r="C627" s="18" t="s">
        <v>63</v>
      </c>
      <c r="D627" s="18" t="n"/>
      <c r="E627" s="18" t="s">
        <v>19</v>
      </c>
      <c r="F627" s="18" t="n">
        <v>60</v>
      </c>
      <c r="G627" s="18" t="n">
        <v>5</v>
      </c>
      <c r="H627" s="25" t="n">
        <v>2293.79</v>
      </c>
      <c r="I627" s="20" t="s">
        <v>19</v>
      </c>
      <c r="J627" s="24" t="n">
        <f aca="false" ca="false" dt2D="false" dtr="false" t="normal">H627/F627</f>
        <v>38.22983333333333</v>
      </c>
    </row>
    <row hidden="false" ht="17.3500003814697" outlineLevel="0" r="628">
      <c r="A628" s="15" t="s"/>
      <c r="B628" s="15" t="s"/>
      <c r="C628" s="18" t="s">
        <v>83</v>
      </c>
      <c r="D628" s="18" t="n"/>
      <c r="E628" s="18" t="s">
        <v>19</v>
      </c>
      <c r="F628" s="18" t="n">
        <v>60</v>
      </c>
      <c r="G628" s="18" t="n">
        <v>5</v>
      </c>
      <c r="H628" s="25" t="n">
        <v>2293.79</v>
      </c>
      <c r="I628" s="20" t="s">
        <v>19</v>
      </c>
      <c r="J628" s="24" t="n">
        <f aca="false" ca="false" dt2D="false" dtr="false" t="normal">H628/F628</f>
        <v>38.22983333333333</v>
      </c>
    </row>
    <row hidden="false" ht="17.3500003814697" outlineLevel="0" r="629">
      <c r="A629" s="15" t="s"/>
      <c r="B629" s="15" t="s"/>
      <c r="C629" s="18" t="s">
        <v>195</v>
      </c>
      <c r="D629" s="18" t="n"/>
      <c r="E629" s="18" t="s">
        <v>19</v>
      </c>
      <c r="F629" s="18" t="n">
        <v>250</v>
      </c>
      <c r="G629" s="18" t="n">
        <v>5</v>
      </c>
      <c r="H629" s="25" t="n">
        <v>2293.79</v>
      </c>
      <c r="I629" s="20" t="s">
        <v>19</v>
      </c>
      <c r="J629" s="24" t="n">
        <f aca="false" ca="false" dt2D="false" dtr="false" t="normal">H629/F629</f>
        <v>9.17516</v>
      </c>
    </row>
    <row hidden="false" ht="17.3500003814697" outlineLevel="0" r="630">
      <c r="A630" s="15" t="s"/>
      <c r="B630" s="15" t="s"/>
      <c r="C630" s="13" t="s">
        <v>67</v>
      </c>
      <c r="D630" s="18" t="n"/>
      <c r="E630" s="18" t="s">
        <v>19</v>
      </c>
      <c r="F630" s="18" t="n">
        <v>200</v>
      </c>
      <c r="G630" s="18" t="n">
        <v>5</v>
      </c>
      <c r="H630" s="25" t="n">
        <v>2293.79</v>
      </c>
      <c r="I630" s="20" t="s">
        <v>19</v>
      </c>
      <c r="J630" s="24" t="n">
        <f aca="false" ca="false" dt2D="false" dtr="false" t="normal">H630/F630</f>
        <v>11.46895</v>
      </c>
    </row>
    <row hidden="false" ht="17.3500003814697" outlineLevel="0" r="631">
      <c r="A631" s="15" t="s"/>
      <c r="B631" s="15" t="s"/>
      <c r="C631" s="13" t="s">
        <v>84</v>
      </c>
      <c r="D631" s="18" t="n"/>
      <c r="E631" s="18" t="s">
        <v>19</v>
      </c>
      <c r="F631" s="18" t="n">
        <v>200</v>
      </c>
      <c r="G631" s="18" t="n">
        <v>5</v>
      </c>
      <c r="H631" s="25" t="n">
        <v>2293.79</v>
      </c>
      <c r="I631" s="20" t="s">
        <v>19</v>
      </c>
      <c r="J631" s="24" t="n">
        <f aca="false" ca="false" dt2D="false" dtr="false" t="normal">H631/F631</f>
        <v>11.46895</v>
      </c>
    </row>
    <row hidden="false" ht="17.3500003814697" outlineLevel="0" r="632">
      <c r="A632" s="15" t="s"/>
      <c r="B632" s="15" t="s"/>
      <c r="C632" s="13" t="s">
        <v>61</v>
      </c>
      <c r="D632" s="18" t="n"/>
      <c r="E632" s="18" t="s">
        <v>19</v>
      </c>
      <c r="F632" s="18" t="n">
        <v>200</v>
      </c>
      <c r="G632" s="18" t="n">
        <v>5</v>
      </c>
      <c r="H632" s="25" t="n">
        <v>2293.79</v>
      </c>
      <c r="I632" s="20" t="s">
        <v>19</v>
      </c>
      <c r="J632" s="24" t="n">
        <f aca="false" ca="false" dt2D="false" dtr="false" t="normal">H632/F632</f>
        <v>11.46895</v>
      </c>
    </row>
    <row hidden="false" ht="17.3500003814697" outlineLevel="0" r="633">
      <c r="A633" s="15" t="s"/>
      <c r="B633" s="15" t="s"/>
      <c r="C633" s="18" t="s">
        <v>85</v>
      </c>
      <c r="D633" s="18" t="n"/>
      <c r="E633" s="18" t="s">
        <v>19</v>
      </c>
      <c r="F633" s="18" t="n">
        <v>200</v>
      </c>
      <c r="G633" s="18" t="n">
        <v>5</v>
      </c>
      <c r="H633" s="25" t="n">
        <v>2293.79</v>
      </c>
      <c r="I633" s="20" t="s">
        <v>19</v>
      </c>
      <c r="J633" s="24" t="n">
        <f aca="false" ca="false" dt2D="false" dtr="false" t="normal">H633/F633</f>
        <v>11.46895</v>
      </c>
    </row>
    <row hidden="false" ht="17.3500003814697" outlineLevel="0" r="634">
      <c r="A634" s="15" t="s"/>
      <c r="B634" s="15" t="s"/>
      <c r="C634" s="18" t="s">
        <v>68</v>
      </c>
      <c r="D634" s="18" t="n"/>
      <c r="E634" s="18" t="s">
        <v>19</v>
      </c>
      <c r="F634" s="18" t="n">
        <v>200</v>
      </c>
      <c r="G634" s="18" t="n">
        <v>5</v>
      </c>
      <c r="H634" s="25" t="n">
        <v>2293.79</v>
      </c>
      <c r="I634" s="20" t="s">
        <v>19</v>
      </c>
      <c r="J634" s="24" t="n">
        <f aca="false" ca="false" dt2D="false" dtr="false" t="normal">H634/F634</f>
        <v>11.46895</v>
      </c>
    </row>
    <row hidden="false" ht="17.3500003814697" outlineLevel="0" r="635">
      <c r="A635" s="15" t="s"/>
      <c r="B635" s="15" t="s"/>
      <c r="C635" s="18" t="s">
        <v>69</v>
      </c>
      <c r="D635" s="18" t="n"/>
      <c r="E635" s="18" t="s">
        <v>19</v>
      </c>
      <c r="F635" s="18" t="n">
        <v>200</v>
      </c>
      <c r="G635" s="18" t="n">
        <v>5</v>
      </c>
      <c r="H635" s="25" t="n">
        <v>2293.79</v>
      </c>
      <c r="I635" s="20" t="s">
        <v>19</v>
      </c>
      <c r="J635" s="24" t="n">
        <f aca="false" ca="false" dt2D="false" dtr="false" t="normal">H635/F635</f>
        <v>11.46895</v>
      </c>
    </row>
    <row hidden="false" ht="17.3500003814697" outlineLevel="0" r="636">
      <c r="A636" s="15" t="s"/>
      <c r="B636" s="15" t="s"/>
      <c r="C636" s="18" t="s">
        <v>65</v>
      </c>
      <c r="D636" s="18" t="n"/>
      <c r="E636" s="18" t="s">
        <v>19</v>
      </c>
      <c r="F636" s="18" t="n">
        <v>60</v>
      </c>
      <c r="G636" s="18" t="n">
        <v>5</v>
      </c>
      <c r="H636" s="25" t="n">
        <v>2293.79</v>
      </c>
      <c r="I636" s="20" t="s">
        <v>19</v>
      </c>
      <c r="J636" s="24" t="n">
        <f aca="false" ca="false" dt2D="false" dtr="false" t="normal">H636/F636</f>
        <v>38.22983333333333</v>
      </c>
    </row>
    <row hidden="false" ht="17.3500003814697" outlineLevel="0" r="637">
      <c r="A637" s="15" t="s"/>
      <c r="B637" s="17" t="s"/>
      <c r="C637" s="18" t="s">
        <v>32</v>
      </c>
      <c r="D637" s="18" t="n"/>
      <c r="E637" s="18" t="s">
        <v>19</v>
      </c>
      <c r="F637" s="18" t="n">
        <v>200</v>
      </c>
      <c r="G637" s="18" t="n">
        <v>5</v>
      </c>
      <c r="H637" s="25" t="n">
        <v>2293.79</v>
      </c>
      <c r="I637" s="20" t="s">
        <v>19</v>
      </c>
      <c r="J637" s="24" t="n">
        <f aca="false" ca="false" dt2D="false" dtr="false" t="normal">H637/F637</f>
        <v>11.46895</v>
      </c>
    </row>
    <row hidden="false" ht="17.3500003814697" outlineLevel="0" r="638">
      <c r="A638" s="17" t="s"/>
      <c r="B638" s="13" t="s">
        <v>88</v>
      </c>
      <c r="C638" s="18" t="n"/>
      <c r="D638" s="18" t="n"/>
      <c r="E638" s="18" t="s">
        <v>19</v>
      </c>
      <c r="F638" s="18" t="n">
        <v>115</v>
      </c>
      <c r="G638" s="18" t="n">
        <v>3</v>
      </c>
      <c r="H638" s="25" t="n">
        <v>1930.64</v>
      </c>
      <c r="I638" s="20" t="s">
        <v>19</v>
      </c>
      <c r="J638" s="24" t="n">
        <f aca="false" ca="false" dt2D="false" dtr="false" t="normal">H638/F638</f>
        <v>16.78817391304348</v>
      </c>
    </row>
    <row customFormat="true" customHeight="true" hidden="false" ht="48.5" outlineLevel="0" r="639" s="42">
      <c r="A639" s="43" t="s">
        <v>196</v>
      </c>
      <c r="B639" s="44" t="s"/>
      <c r="C639" s="44" t="s"/>
      <c r="D639" s="44" t="s"/>
      <c r="E639" s="44" t="s"/>
      <c r="F639" s="44" t="s"/>
      <c r="G639" s="44" t="s"/>
      <c r="H639" s="44" t="s"/>
      <c r="I639" s="44" t="s"/>
      <c r="J639" s="45" t="s"/>
    </row>
  </sheetData>
  <mergeCells count="95">
    <mergeCell ref="A3:J3"/>
    <mergeCell ref="E5:E7"/>
    <mergeCell ref="F5:F7"/>
    <mergeCell ref="A5:A8"/>
    <mergeCell ref="C5:C8"/>
    <mergeCell ref="D5:D8"/>
    <mergeCell ref="G5:G8"/>
    <mergeCell ref="H5:H8"/>
    <mergeCell ref="I5:I8"/>
    <mergeCell ref="J5:J8"/>
    <mergeCell ref="A9:J9"/>
    <mergeCell ref="B212:B227"/>
    <mergeCell ref="B562:B578"/>
    <mergeCell ref="B538:B543"/>
    <mergeCell ref="B595:B610"/>
    <mergeCell ref="B611:B626"/>
    <mergeCell ref="B482:B495"/>
    <mergeCell ref="B627:B637"/>
    <mergeCell ref="B111:B113"/>
    <mergeCell ref="B445:B459"/>
    <mergeCell ref="B524:B536"/>
    <mergeCell ref="B550:B555"/>
    <mergeCell ref="B544:B549"/>
    <mergeCell ref="B509:B523"/>
    <mergeCell ref="B432:B444"/>
    <mergeCell ref="B408:B417"/>
    <mergeCell ref="A127:A227"/>
    <mergeCell ref="A264:A273"/>
    <mergeCell ref="B5:B8"/>
    <mergeCell ref="B10:B26"/>
    <mergeCell ref="A111:A126"/>
    <mergeCell ref="A10:A110"/>
    <mergeCell ref="A228:A238"/>
    <mergeCell ref="A239:A249"/>
    <mergeCell ref="A250:A262"/>
    <mergeCell ref="A275:A342"/>
    <mergeCell ref="A392:A406"/>
    <mergeCell ref="A343:A390"/>
    <mergeCell ref="A473:A536"/>
    <mergeCell ref="A408:A472"/>
    <mergeCell ref="B46:B62"/>
    <mergeCell ref="B150:B162"/>
    <mergeCell ref="B275:B300"/>
    <mergeCell ref="B302:B314"/>
    <mergeCell ref="B114:B125"/>
    <mergeCell ref="B79:B94"/>
    <mergeCell ref="B228:B238"/>
    <mergeCell ref="B319:B333"/>
    <mergeCell ref="B163:B179"/>
    <mergeCell ref="B264:B266"/>
    <mergeCell ref="B253:B261"/>
    <mergeCell ref="B403:B404"/>
    <mergeCell ref="B145:B149"/>
    <mergeCell ref="B180:B195"/>
    <mergeCell ref="B196:B211"/>
    <mergeCell ref="B239:B249"/>
    <mergeCell ref="B250:B252"/>
    <mergeCell ref="B271:B272"/>
    <mergeCell ref="A263:J263"/>
    <mergeCell ref="A274:J274"/>
    <mergeCell ref="A391:J391"/>
    <mergeCell ref="A407:J407"/>
    <mergeCell ref="B63:B78"/>
    <mergeCell ref="B344:B356"/>
    <mergeCell ref="B315:B318"/>
    <mergeCell ref="B269:B270"/>
    <mergeCell ref="B127:B144"/>
    <mergeCell ref="B396:B399"/>
    <mergeCell ref="B27:B31"/>
    <mergeCell ref="B368:B378"/>
    <mergeCell ref="B95:B110"/>
    <mergeCell ref="B339:B340"/>
    <mergeCell ref="B32:B45"/>
    <mergeCell ref="B379:B390"/>
    <mergeCell ref="B357:B367"/>
    <mergeCell ref="B394:B395"/>
    <mergeCell ref="B334:B338"/>
    <mergeCell ref="B496:B508"/>
    <mergeCell ref="B418:B431"/>
    <mergeCell ref="B473:B481"/>
    <mergeCell ref="B556:B561"/>
    <mergeCell ref="B579:B594"/>
    <mergeCell ref="B392:B393"/>
    <mergeCell ref="B460:B472"/>
    <mergeCell ref="A639:J639"/>
    <mergeCell ref="A537:J537"/>
    <mergeCell ref="A627:A638"/>
    <mergeCell ref="A611:A626"/>
    <mergeCell ref="A595:A610"/>
    <mergeCell ref="A579:A594"/>
    <mergeCell ref="A562:A578"/>
    <mergeCell ref="A556:A561"/>
    <mergeCell ref="A550:A555"/>
    <mergeCell ref="A538:A543"/>
    <mergeCell ref="A544:A549"/>
  </mergeCells>
  <pageMargins bottom="0.157638892531395" footer="0.511811017990112" header="0.511811017990112" left="0.236111104488373" right="0.039583332836628" top="0.393750011920929"/>
  <pageSetup fitToHeight="1" fitToWidth="1" orientation="landscape" paperHeight="279.3998mm" paperSize="1" paperWidth="215.8999mm" scale="52"/>
  <legacyDrawing r:id="rId1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MyOffice-CoreFramework-Linux/29-1028.734.7326.662.0@RELEASE-DESKTOP-BETELGEUSE-2.3-RC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2025-04-15T10:23:24Z</dcterms:modified>
</cp:coreProperties>
</file>